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xlsBook"/>
  <bookViews>
    <workbookView xWindow="930" yWindow="360" windowWidth="13665" windowHeight="7890" tabRatio="903" firstSheet="3" activeTab="3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потр'!$M$18:$W$36</definedName>
    <definedName name="checkCell_List06_13_double_date">'Форма 4.10.2 | Т-ТЭ | потр'!$X$18:$X$36</definedName>
    <definedName name="checkCell_List06_13_unique_t">'Форма 4.10.2 | Т-ТЭ | потр'!$M$18:$M$36</definedName>
    <definedName name="checkCell_List06_13_unique_t1">'Форма 4.10.2 | Т-ТЭ | потр'!$Y$18:$Y$36</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REESTR_MO!$A$2:$D$202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потр'!$O$18:$O$36</definedName>
    <definedName name="List06_13_MC2">'Форма 4.10.2 | Т-ТЭ | потр'!$V$18:$V$36</definedName>
    <definedName name="List06_13_note">'Форма 4.10.2 | Т-ТЭ | потр'!$W$18:$W$36</definedName>
    <definedName name="List06_13_Period">'Форма 4.10.2 | Т-ТЭ | потр'!$O$18:$U$36</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потр'!$K$18:$K$36</definedName>
    <definedName name="pDel_List06_13_2">'Форма 4.10.2 | Т-ТЭ | потр'!$J$18:$J$36</definedName>
    <definedName name="pDel_List06_13_3">'Форма 4.10.2 | Т-ТЭ | потр'!$I$18:$I$36</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потр'!$V$13:$V$36</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REESTR_ORG!$A$2:$J$81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4519"/>
  <fileRecoveryPr repairLoad="1"/>
</workbook>
</file>

<file path=xl/calcChain.xml><?xml version="1.0" encoding="utf-8"?>
<calcChain xmlns="http://schemas.openxmlformats.org/spreadsheetml/2006/main">
  <c r="A141" i="612"/>
  <c r="A1"/>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M8" i="642"/>
  <c r="O8"/>
  <c r="M9"/>
  <c r="O9"/>
  <c r="N17"/>
  <c r="O17" s="1"/>
  <c r="P17" s="1"/>
  <c r="Q17" s="1"/>
  <c r="R17" s="1"/>
  <c r="S17" s="1"/>
  <c r="U17" s="1"/>
  <c r="V17" s="1"/>
  <c r="W17" s="1"/>
  <c r="L18"/>
  <c r="O18" l="1"/>
  <c r="Z18"/>
  <c r="L19"/>
  <c r="O19" l="1"/>
  <c r="Z19"/>
  <c r="L20"/>
  <c r="O20" l="1"/>
  <c r="Z20"/>
  <c r="L21"/>
  <c r="Z21" l="1"/>
  <c r="L22"/>
  <c r="Z22" l="1"/>
  <c r="L23"/>
  <c r="Z23" l="1"/>
  <c r="L24"/>
  <c r="Q25" l="1"/>
  <c r="X24"/>
  <c r="Z24" l="1"/>
  <c r="Z25"/>
  <c r="Z26"/>
  <c r="L27"/>
  <c r="Z27" l="1"/>
  <c r="L28"/>
  <c r="Q29" l="1"/>
  <c r="X28"/>
  <c r="Z28"/>
  <c r="Z29"/>
  <c r="Z30"/>
  <c r="L31"/>
  <c r="Z31"/>
  <c r="L32"/>
  <c r="Q33"/>
  <c r="X32"/>
  <c r="Z32"/>
  <c r="Z33"/>
  <c r="Z34"/>
  <c r="Z35"/>
  <c r="Z36"/>
  <c r="H12" i="649"/>
  <c r="H11"/>
  <c r="H9"/>
  <c r="H8"/>
  <c r="H7"/>
  <c r="H12" i="645"/>
  <c r="H9"/>
  <c r="H8"/>
  <c r="F31" i="647"/>
  <c r="E31"/>
  <c r="F28"/>
  <c r="E28"/>
  <c r="F25"/>
  <c r="E25"/>
  <c r="F22"/>
  <c r="E22"/>
  <c r="F17"/>
  <c r="E17"/>
  <c r="H12" i="643"/>
  <c r="H9"/>
  <c r="H8"/>
  <c r="F10" i="649"/>
  <c r="F9"/>
  <c r="F8"/>
  <c r="F13"/>
  <c r="F12"/>
  <c r="F11"/>
  <c r="R14" i="601" l="1"/>
  <c r="R13"/>
  <c r="R12"/>
  <c r="P12"/>
  <c r="M14"/>
  <c r="M13"/>
  <c r="M12"/>
  <c r="H13" i="649" l="1"/>
  <c r="H13" i="645"/>
  <c r="H13" i="643"/>
  <c r="B3" i="525" l="1"/>
  <c r="B2"/>
  <c r="M8" i="624" l="1"/>
  <c r="O8"/>
  <c r="M9"/>
  <c r="O9"/>
  <c r="N17"/>
  <c r="O17" s="1"/>
  <c r="P17" s="1"/>
  <c r="Q17" s="1"/>
  <c r="R17" s="1"/>
  <c r="S17" s="1"/>
  <c r="U17" s="1"/>
  <c r="V17" s="1"/>
  <c r="W17" s="1"/>
  <c r="Z18"/>
  <c r="Z19"/>
  <c r="Z20"/>
  <c r="Z21"/>
  <c r="Z22"/>
  <c r="Z23"/>
  <c r="Q25"/>
  <c r="Z24"/>
  <c r="Z25"/>
  <c r="Z26"/>
  <c r="Z27"/>
  <c r="Z28"/>
  <c r="Z29"/>
  <c r="Z30"/>
  <c r="Z31"/>
  <c r="L21"/>
  <c r="L23"/>
  <c r="L22"/>
  <c r="X24"/>
  <c r="L18"/>
  <c r="L20"/>
  <c r="L24"/>
  <c r="L19"/>
  <c r="F8" i="647" l="1"/>
  <c r="E8"/>
  <c r="F7"/>
  <c r="E7"/>
  <c r="H11" i="645"/>
  <c r="H7"/>
  <c r="F13"/>
  <c r="F12"/>
  <c r="F9"/>
  <c r="F11"/>
  <c r="F10"/>
  <c r="F8"/>
  <c r="O9" i="632" l="1"/>
  <c r="M9"/>
  <c r="O8"/>
  <c r="M8"/>
  <c r="N9" i="633"/>
  <c r="M9"/>
  <c r="N8"/>
  <c r="M8"/>
  <c r="O9" i="628"/>
  <c r="M9"/>
  <c r="O8"/>
  <c r="M8"/>
  <c r="O9" i="630"/>
  <c r="M9"/>
  <c r="O8"/>
  <c r="M8"/>
  <c r="O9" i="629"/>
  <c r="M9"/>
  <c r="O8"/>
  <c r="M8"/>
  <c r="O9" i="627"/>
  <c r="M9"/>
  <c r="O8"/>
  <c r="M8"/>
  <c r="O9" i="631"/>
  <c r="M9"/>
  <c r="O8"/>
  <c r="M8"/>
  <c r="O11" i="640"/>
  <c r="M11"/>
  <c r="O10"/>
  <c r="M10"/>
  <c r="O11" i="626"/>
  <c r="M11"/>
  <c r="O10"/>
  <c r="M10"/>
  <c r="O9" i="625"/>
  <c r="M9"/>
  <c r="O8"/>
  <c r="M8"/>
  <c r="E3" i="437"/>
  <c r="E2"/>
  <c r="O17" i="627" l="1"/>
  <c r="P17" s="1"/>
  <c r="Q17" s="1"/>
  <c r="R17" s="1"/>
  <c r="S17" s="1"/>
  <c r="U17" s="1"/>
  <c r="V17" s="1"/>
  <c r="W17" s="1"/>
  <c r="Z24"/>
  <c r="Q25"/>
  <c r="L23"/>
  <c r="L19"/>
  <c r="L24"/>
  <c r="X24"/>
  <c r="L21"/>
  <c r="L20"/>
  <c r="L18"/>
  <c r="Y23"/>
  <c r="O18" i="632" l="1"/>
  <c r="P18" s="1"/>
  <c r="Q18" s="1"/>
  <c r="R18" s="1"/>
  <c r="S18" s="1"/>
  <c r="T18" s="1"/>
  <c r="V18" s="1"/>
  <c r="R24"/>
  <c r="L23"/>
  <c r="L19"/>
  <c r="Y23"/>
  <c r="L21"/>
  <c r="L20"/>
  <c r="L22"/>
  <c r="X18" l="1"/>
  <c r="M12" i="550"/>
  <c r="Z251" i="471" l="1"/>
  <c r="Z250"/>
  <c r="Z249"/>
  <c r="Z248"/>
  <c r="Z247"/>
  <c r="Z246"/>
  <c r="Z245"/>
  <c r="Q245"/>
  <c r="Z244"/>
  <c r="Z243"/>
  <c r="Z242"/>
  <c r="Z241"/>
  <c r="Z240"/>
  <c r="Z239"/>
  <c r="Z238"/>
  <c r="H11" i="643"/>
  <c r="H7"/>
  <c r="X244" i="471"/>
  <c r="F13" i="643"/>
  <c r="L244" i="471"/>
  <c r="F10" i="643"/>
  <c r="L239" i="471"/>
  <c r="F9" i="643"/>
  <c r="L242" i="471"/>
  <c r="L243"/>
  <c r="L241"/>
  <c r="L240"/>
  <c r="F8" i="643"/>
  <c r="F12"/>
  <c r="L238" i="471"/>
  <c r="F11" i="643"/>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L26"/>
  <c r="L220" i="471"/>
  <c r="L22" i="640"/>
  <c r="L221" i="471"/>
  <c r="L20" i="640"/>
  <c r="L223" i="471"/>
  <c r="L225"/>
  <c r="L21" i="640"/>
  <c r="F10" i="641"/>
  <c r="L222" i="471"/>
  <c r="X26" i="640"/>
  <c r="L226" i="471"/>
  <c r="F13" i="641"/>
  <c r="F8"/>
  <c r="L224" i="471"/>
  <c r="X226"/>
  <c r="F11" i="641"/>
  <c r="L24" i="640"/>
  <c r="F9" i="641"/>
  <c r="L25" i="640"/>
  <c r="F12" i="641"/>
  <c r="L23" i="640"/>
  <c r="V19"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O17" i="630"/>
  <c r="P17" s="1"/>
  <c r="Q17" s="1"/>
  <c r="R17" s="1"/>
  <c r="S17" s="1"/>
  <c r="U17" s="1"/>
  <c r="V17" s="1"/>
  <c r="L193" i="471"/>
  <c r="L179"/>
  <c r="L183"/>
  <c r="F9" i="636"/>
  <c r="L34" i="471"/>
  <c r="L196"/>
  <c r="L195"/>
  <c r="F8" i="635"/>
  <c r="L106" i="471"/>
  <c r="F11" i="634"/>
  <c r="F9" i="635"/>
  <c r="L126" i="471"/>
  <c r="F8" i="637"/>
  <c r="L146" i="471"/>
  <c r="L110"/>
  <c r="L197"/>
  <c r="X131"/>
  <c r="L31"/>
  <c r="F10" i="637"/>
  <c r="F12" i="639"/>
  <c r="F13" i="638"/>
  <c r="Y166" i="471"/>
  <c r="L33"/>
  <c r="Y130"/>
  <c r="X73"/>
  <c r="X91"/>
  <c r="Y90"/>
  <c r="F13" i="634"/>
  <c r="L70" i="471"/>
  <c r="F12" i="637"/>
  <c r="L87" i="471"/>
  <c r="L36"/>
  <c r="X167"/>
  <c r="L72"/>
  <c r="L167"/>
  <c r="L148"/>
  <c r="Y148"/>
  <c r="AC120"/>
  <c r="L125"/>
  <c r="F10" i="634"/>
  <c r="AC109" i="471"/>
  <c r="L194"/>
  <c r="L144"/>
  <c r="L104"/>
  <c r="F13" i="635"/>
  <c r="L182" i="471"/>
  <c r="L109"/>
  <c r="L143"/>
  <c r="F12" i="634"/>
  <c r="L90" i="471"/>
  <c r="L85"/>
  <c r="AH197"/>
  <c r="L54"/>
  <c r="L166"/>
  <c r="L149"/>
  <c r="F9" i="637"/>
  <c r="L163" i="471"/>
  <c r="L50"/>
  <c r="L67"/>
  <c r="F13" i="636"/>
  <c r="F11" i="637"/>
  <c r="F9" i="634"/>
  <c r="L53" i="471"/>
  <c r="L162"/>
  <c r="L68"/>
  <c r="F12" i="638"/>
  <c r="F9" i="639"/>
  <c r="L130" i="471"/>
  <c r="F8" i="636"/>
  <c r="L127" i="471"/>
  <c r="L128"/>
  <c r="F11" i="638"/>
  <c r="L103" i="471"/>
  <c r="L69"/>
  <c r="L181"/>
  <c r="L105"/>
  <c r="L86"/>
  <c r="F10" i="638"/>
  <c r="L164" i="471"/>
  <c r="L145"/>
  <c r="F10" i="639"/>
  <c r="L88" i="471"/>
  <c r="X55"/>
  <c r="F12" i="636"/>
  <c r="L120" i="471"/>
  <c r="AD108"/>
  <c r="F8" i="639"/>
  <c r="Y183" i="471"/>
  <c r="F11" i="639"/>
  <c r="L51" i="471"/>
  <c r="L73"/>
  <c r="F10" i="635"/>
  <c r="L32" i="471"/>
  <c r="L161"/>
  <c r="L71"/>
  <c r="F13" i="637"/>
  <c r="L49" i="471"/>
  <c r="L37"/>
  <c r="L91"/>
  <c r="X37"/>
  <c r="F10" i="636"/>
  <c r="L180" i="471"/>
  <c r="L165"/>
  <c r="F9" i="638"/>
  <c r="F8"/>
  <c r="F11" i="635"/>
  <c r="L35" i="471"/>
  <c r="F11" i="636"/>
  <c r="F13" i="639"/>
  <c r="L108" i="471"/>
  <c r="F12" i="635"/>
  <c r="L52" i="471"/>
  <c r="L55"/>
  <c r="AC110"/>
  <c r="L131"/>
  <c r="F8" i="634"/>
  <c r="X149" i="471"/>
  <c r="Z33" i="626" l="1"/>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3" i="626"/>
  <c r="X26"/>
  <c r="L20"/>
  <c r="L23" i="625"/>
  <c r="L25" i="626"/>
  <c r="L22" i="625"/>
  <c r="L21" i="626"/>
  <c r="L19" i="625"/>
  <c r="L26" i="626"/>
  <c r="X24" i="625"/>
  <c r="L24"/>
  <c r="L18"/>
  <c r="L20"/>
  <c r="L22" i="626"/>
  <c r="L24"/>
  <c r="L21" i="625"/>
  <c r="V19" i="626" l="1"/>
  <c r="W19" s="1"/>
  <c r="V17" i="625"/>
  <c r="W17" s="1"/>
  <c r="AA24" i="633"/>
  <c r="AI23"/>
  <c r="N18"/>
  <c r="R18" s="1"/>
  <c r="Y18" s="1"/>
  <c r="Z18" s="1"/>
  <c r="AA18" s="1"/>
  <c r="AB18" s="1"/>
  <c r="AC18" s="1"/>
  <c r="AE18" s="1"/>
  <c r="Q25" i="631"/>
  <c r="Z24"/>
  <c r="AA23"/>
  <c r="O17"/>
  <c r="P17" s="1"/>
  <c r="Q17" s="1"/>
  <c r="R17" s="1"/>
  <c r="S17" s="1"/>
  <c r="Q25" i="630"/>
  <c r="Z24"/>
  <c r="W17"/>
  <c r="AH23" i="633"/>
  <c r="L18" i="630"/>
  <c r="L22" i="631"/>
  <c r="L21"/>
  <c r="L21" i="633"/>
  <c r="L23" i="631"/>
  <c r="L23" i="630"/>
  <c r="L23" i="633"/>
  <c r="L21" i="630"/>
  <c r="L19" i="633"/>
  <c r="X24" i="630"/>
  <c r="X24" i="631"/>
  <c r="L20" i="630"/>
  <c r="L22" i="633"/>
  <c r="L20"/>
  <c r="L24" i="631"/>
  <c r="L24" i="630"/>
  <c r="L20" i="631"/>
  <c r="L19" i="630"/>
  <c r="L18" i="631"/>
  <c r="L19"/>
  <c r="Y23" i="630"/>
  <c r="Y23" i="631"/>
  <c r="AG18" i="633" l="1"/>
  <c r="U17" i="631"/>
  <c r="Q25" i="629"/>
  <c r="Z24"/>
  <c r="O17"/>
  <c r="P17" s="1"/>
  <c r="Q17" s="1"/>
  <c r="R17" s="1"/>
  <c r="AF26" i="628"/>
  <c r="V25"/>
  <c r="AE24"/>
  <c r="V24"/>
  <c r="O17"/>
  <c r="P17" s="1"/>
  <c r="Q17" s="1"/>
  <c r="R17" s="1"/>
  <c r="S17" s="1"/>
  <c r="T17" s="1"/>
  <c r="U17" s="1"/>
  <c r="V17" s="1"/>
  <c r="W17" s="1"/>
  <c r="L20" i="629"/>
  <c r="AC24" i="628"/>
  <c r="L23" i="629"/>
  <c r="L19"/>
  <c r="L18" i="628"/>
  <c r="L24"/>
  <c r="L23"/>
  <c r="L21" i="629"/>
  <c r="AC25" i="628"/>
  <c r="X24" i="629"/>
  <c r="AD23" i="628"/>
  <c r="L21"/>
  <c r="L19"/>
  <c r="L25"/>
  <c r="L24" i="629"/>
  <c r="L20" i="628"/>
  <c r="L18" i="629"/>
  <c r="Y23"/>
  <c r="V17" i="631" l="1"/>
  <c r="W17" s="1"/>
  <c r="X17" i="628"/>
  <c r="Z17" s="1"/>
  <c r="S17" i="629"/>
  <c r="U17" s="1"/>
  <c r="V17" s="1"/>
  <c r="W17" s="1"/>
  <c r="AB17" i="628" l="1"/>
  <c r="M292" i="471"/>
  <c r="R307"/>
  <c r="P297"/>
  <c r="R302"/>
  <c r="R297"/>
  <c r="H11" i="618"/>
  <c r="H7"/>
  <c r="H11" i="617"/>
  <c r="H7"/>
  <c r="H11" i="616"/>
  <c r="H7"/>
  <c r="H11" i="614"/>
  <c r="H7"/>
  <c r="H340" i="471"/>
  <c r="E29" i="205"/>
  <c r="F29"/>
  <c r="E327" i="471"/>
  <c r="E332"/>
  <c r="F338"/>
  <c r="F337"/>
  <c r="F13" i="617"/>
  <c r="F11" i="616"/>
  <c r="F12" i="618"/>
  <c r="F11" i="617"/>
  <c r="F12" i="614"/>
  <c r="F10" i="616"/>
  <c r="F10" i="618"/>
  <c r="M302" i="471"/>
  <c r="F11" i="618"/>
  <c r="F341" i="471"/>
  <c r="F9" i="614"/>
  <c r="F13" i="616"/>
  <c r="M307" i="471"/>
  <c r="F13" i="614"/>
  <c r="F8"/>
  <c r="F342" i="471"/>
  <c r="F12" i="617"/>
  <c r="F9" i="618"/>
  <c r="F8" i="616"/>
  <c r="F10" i="614"/>
  <c r="F8" i="617"/>
  <c r="F13" i="618"/>
  <c r="F8"/>
  <c r="F9" i="617"/>
  <c r="F11" i="614"/>
  <c r="F12" i="616"/>
  <c r="F339" i="471"/>
  <c r="F9" i="616"/>
  <c r="F10" i="617"/>
  <c r="M297" i="471"/>
  <c r="F340"/>
</calcChain>
</file>

<file path=xl/sharedStrings.xml><?xml version="1.0" encoding="utf-8"?>
<sst xmlns="http://schemas.openxmlformats.org/spreadsheetml/2006/main" count="3443" uniqueCount="1548">
  <si>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</si>
  <si>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</si>
  <si>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</si>
  <si>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</si>
  <si>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</si>
  <si>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</si>
  <si>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</si>
  <si>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</si>
  <si>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</si>
  <si>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</si>
  <si>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</si>
  <si>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</si>
  <si>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</si>
  <si>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</si>
  <si>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</si>
  <si>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</si>
  <si>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</si>
  <si>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</si>
  <si>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</si>
  <si>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</si>
  <si>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</si>
  <si>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</si>
  <si>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</si>
  <si>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</si>
  <si>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</si>
  <si>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</si>
  <si>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</si>
  <si>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</si>
  <si>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</si>
  <si>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</si>
  <si>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</si>
  <si>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</si>
  <si>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</si>
  <si>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</si>
  <si>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</si>
  <si>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</si>
  <si>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</si>
  <si>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</si>
  <si>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</si>
  <si>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</si>
  <si>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</si>
  <si>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</si>
  <si>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</si>
  <si>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</si>
  <si>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</si>
  <si>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</si>
  <si>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</si>
  <si>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</si>
  <si>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</si>
  <si>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</si>
  <si>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</si>
  <si>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</si>
  <si>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</si>
  <si>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</si>
  <si>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</si>
  <si>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</si>
  <si>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</si>
  <si>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</si>
  <si>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</si>
  <si>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</si>
  <si>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</si>
  <si>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</si>
  <si>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</si>
  <si>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</si>
  <si>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</si>
  <si>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</si>
  <si>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</si>
  <si>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</si>
  <si>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</si>
  <si>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</si>
  <si>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</si>
  <si>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</si>
  <si>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</si>
  <si>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</si>
  <si>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</si>
  <si>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</si>
  <si>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</si>
  <si>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</si>
  <si>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</si>
  <si>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</si>
  <si>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</si>
  <si>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</si>
  <si>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</si>
  <si>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</si>
  <si>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</si>
  <si>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</si>
  <si>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</si>
  <si>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</si>
  <si>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</si>
  <si>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</si>
  <si>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</si>
  <si>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</si>
  <si>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</si>
  <si>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</si>
  <si>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</si>
  <si>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</si>
  <si>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</si>
  <si>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</si>
  <si>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</si>
  <si>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</si>
  <si>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</si>
  <si>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</si>
  <si>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</si>
  <si>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</si>
  <si>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</si>
  <si>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</si>
  <si>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</si>
  <si>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</si>
  <si>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</si>
  <si>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</si>
  <si>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</si>
  <si>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</si>
  <si>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</si>
  <si>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</si>
  <si>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</si>
  <si>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</si>
  <si>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</si>
  <si>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</si>
  <si>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</si>
  <si>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</si>
  <si>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</si>
  <si>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</si>
  <si>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</si>
  <si>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</si>
  <si>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</si>
  <si>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</si>
  <si>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</si>
  <si>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</si>
  <si>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</si>
  <si>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</si>
  <si>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</si>
  <si>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</si>
  <si>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</si>
  <si>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</si>
  <si>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</si>
  <si>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</si>
  <si>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</si>
  <si>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</si>
  <si>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</si>
  <si>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</si>
  <si>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</si>
  <si>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</si>
  <si>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</si>
  <si>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</si>
  <si>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</si>
  <si>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</si>
  <si>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</si>
  <si>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</si>
  <si>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</si>
  <si>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</si>
  <si>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</si>
  <si>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</si>
  <si>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</si>
  <si>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</si>
  <si>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</si>
  <si>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</si>
  <si>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</si>
  <si>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</si>
  <si>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</si>
  <si>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</si>
  <si>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</si>
  <si>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</si>
  <si>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</si>
  <si>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</si>
  <si>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</si>
  <si>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</si>
  <si>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</si>
  <si>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</si>
  <si>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</si>
  <si>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</si>
  <si>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</si>
  <si>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</si>
  <si>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</si>
  <si>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</si>
  <si>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</si>
  <si>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</si>
  <si>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</si>
  <si>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</si>
  <si>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</si>
  <si>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</si>
  <si>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</si>
  <si>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</si>
  <si>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</si>
  <si>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</si>
  <si>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</si>
  <si>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</si>
  <si>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</si>
  <si>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</si>
  <si>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</si>
  <si>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</si>
  <si>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</si>
  <si>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</si>
  <si>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</si>
  <si>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</si>
  <si>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</si>
  <si>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</si>
  <si>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</si>
  <si>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</si>
  <si>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</si>
  <si>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</si>
  <si>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</si>
  <si>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</si>
  <si>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</si>
  <si>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</si>
  <si>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</si>
  <si>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</si>
  <si>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</si>
  <si>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</si>
  <si>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</si>
  <si>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</si>
  <si>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</si>
  <si>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</si>
  <si>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</si>
  <si>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</si>
  <si>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</si>
  <si>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</si>
  <si>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</si>
  <si>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</si>
  <si>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</si>
  <si>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</si>
  <si>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</si>
  <si>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</si>
  <si>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</si>
  <si>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</si>
  <si>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</si>
  <si>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</si>
  <si>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</si>
  <si>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</si>
  <si>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</si>
  <si>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</si>
  <si>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</si>
  <si>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</si>
  <si>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</si>
  <si>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</si>
  <si>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</si>
  <si>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</si>
  <si>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</si>
  <si>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</si>
  <si>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</si>
  <si>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</si>
  <si>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</si>
  <si>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</si>
  <si>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</si>
  <si>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</si>
  <si>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</si>
  <si>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</si>
  <si>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</si>
  <si>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</si>
  <si>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</si>
  <si>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</si>
  <si>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</si>
  <si>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</si>
  <si>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</si>
  <si>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</si>
  <si>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</si>
  <si>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</si>
  <si>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</si>
  <si>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</si>
  <si>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</si>
  <si>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</si>
  <si>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</si>
  <si>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</si>
  <si>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</si>
  <si>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</si>
  <si>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</si>
  <si>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</si>
  <si>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</si>
  <si>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</si>
  <si>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</si>
  <si>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</si>
  <si>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</si>
  <si>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</si>
  <si>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</si>
  <si>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</si>
  <si>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</si>
  <si>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</si>
  <si>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</si>
  <si>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</si>
  <si>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</si>
  <si>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</si>
  <si>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</si>
  <si>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</si>
  <si>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</si>
  <si>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</si>
  <si>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</si>
  <si>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</si>
  <si>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</si>
  <si>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</si>
  <si>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</si>
  <si>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</si>
  <si>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</si>
  <si>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</si>
  <si>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</si>
  <si>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</si>
  <si>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</si>
  <si>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</si>
  <si>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</si>
  <si>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</si>
  <si>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</si>
  <si>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</si>
  <si>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</si>
  <si>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</si>
  <si>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</si>
  <si>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</si>
  <si>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</si>
  <si>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</si>
  <si>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</si>
  <si>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</si>
  <si>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</si>
  <si>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</si>
  <si>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</si>
  <si>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</si>
  <si>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</si>
  <si>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</si>
  <si>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</si>
  <si>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</si>
  <si>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</si>
  <si>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</si>
  <si>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</si>
  <si>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</si>
  <si>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</si>
  <si>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</si>
  <si>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</si>
  <si>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</si>
  <si>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</si>
  <si>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</si>
  <si>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</si>
  <si>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</si>
  <si>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</si>
  <si>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</si>
  <si>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</si>
  <si>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</si>
  <si>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</si>
  <si>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</si>
  <si>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</si>
  <si>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</si>
  <si>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</si>
  <si>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</si>
  <si>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</si>
  <si>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</si>
  <si>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</si>
  <si>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</si>
  <si>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</si>
  <si>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</si>
  <si>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</si>
  <si>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</si>
  <si>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</si>
  <si>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</si>
  <si>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</si>
  <si>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</si>
  <si>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</si>
  <si>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</si>
  <si>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</si>
  <si>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</si>
  <si>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</si>
  <si>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</si>
  <si>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</si>
  <si>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</si>
  <si>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</si>
  <si>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</si>
  <si>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</si>
  <si>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</si>
  <si>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</si>
  <si>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</si>
  <si>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</si>
  <si>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</si>
  <si>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</si>
  <si>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</si>
  <si>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</si>
  <si>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</si>
  <si>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</si>
  <si>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</si>
  <si>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</si>
  <si>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</si>
  <si>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</si>
  <si>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</si>
  <si>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</si>
  <si>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</si>
  <si>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</si>
  <si>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</si>
  <si>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</si>
  <si>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</si>
  <si>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</si>
  <si>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</si>
  <si>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</si>
  <si>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</si>
  <si>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</si>
  <si>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</si>
  <si>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</si>
  <si>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</si>
  <si>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</si>
  <si>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</si>
  <si>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</si>
  <si>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</si>
  <si>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</si>
  <si>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</si>
  <si>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</si>
  <si>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</si>
  <si>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</si>
  <si>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</si>
  <si>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</si>
  <si>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</si>
  <si>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</si>
  <si>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</si>
  <si>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</si>
  <si>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</si>
  <si>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</si>
  <si>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</si>
  <si>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</si>
  <si>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</si>
  <si>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</si>
  <si>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</si>
  <si>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</si>
  <si>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</si>
  <si>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</si>
  <si>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</si>
  <si>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</si>
  <si>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</si>
  <si>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</si>
  <si>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</si>
  <si>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</si>
  <si>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</si>
  <si>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</si>
  <si>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</si>
  <si>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</si>
  <si>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</si>
  <si>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</si>
  <si>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</si>
  <si>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</si>
  <si>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</si>
  <si>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</si>
  <si>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</si>
  <si>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</si>
  <si>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</si>
  <si>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</si>
  <si>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</si>
  <si>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</si>
  <si>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</si>
  <si>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</si>
  <si>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</si>
  <si>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</si>
  <si>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</si>
  <si>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</si>
  <si>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</si>
  <si>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</si>
  <si>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</si>
  <si>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</si>
  <si>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</si>
  <si>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</si>
  <si>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</si>
  <si>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</si>
  <si>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</si>
  <si>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</si>
  <si>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</si>
  <si>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</si>
  <si>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</si>
  <si>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</si>
  <si>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</si>
  <si>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</si>
  <si>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</si>
  <si>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sz val="11"/>
        <color theme="1"/>
        <rFont val="Calibri"/>
        <family val="2"/>
        <charset val="204"/>
        <scheme val="minor"/>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</si>
  <si>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</si>
  <si>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</si>
  <si>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</si>
  <si>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</si>
  <si>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</si>
  <si>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</si>
  <si>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</si>
  <si>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</si>
  <si>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</si>
  <si>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sz val="11"/>
        <color theme="1"/>
        <rFont val="Calibri"/>
        <family val="2"/>
        <charset val="204"/>
        <scheme val="minor"/>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</si>
  <si>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</si>
  <si>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</si>
  <si>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</si>
  <si>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</si>
  <si>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</si>
  <si>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</si>
  <si>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</si>
  <si>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</si>
  <si>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</si>
  <si>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</si>
  <si>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</si>
  <si>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</si>
  <si>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</si>
  <si>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</si>
  <si>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</si>
  <si>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</si>
  <si>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</si>
  <si>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</si>
  <si>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</si>
  <si>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</si>
  <si>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</si>
  <si>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</si>
  <si>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</si>
  <si>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</si>
  <si>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</si>
  <si>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</si>
  <si>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</si>
  <si>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</si>
  <si>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</si>
  <si>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</si>
  <si>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</si>
  <si>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</si>
  <si>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</si>
  <si>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</si>
  <si>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</si>
  <si>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</si>
  <si>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</si>
  <si>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</si>
  <si>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</si>
  <si>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</si>
  <si>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</si>
  <si>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</si>
  <si>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</si>
  <si>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</si>
  <si>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</si>
  <si>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</si>
  <si>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</si>
  <si>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</si>
  <si>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</si>
  <si>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</si>
  <si>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</si>
  <si>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</si>
  <si>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</si>
  <si>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</si>
  <si>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</si>
  <si>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</si>
  <si>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</si>
  <si>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</si>
  <si>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</si>
  <si>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</si>
  <si>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</si>
  <si>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</si>
  <si>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</si>
  <si>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</si>
  <si>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</si>
  <si>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</si>
  <si>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</si>
  <si>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</si>
  <si>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</si>
  <si>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</si>
  <si>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</si>
  <si>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</si>
  <si>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</si>
  <si>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</si>
  <si>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</si>
  <si>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</si>
  <si>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</si>
  <si>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</si>
  <si>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</si>
  <si>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</si>
  <si>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</si>
  <si>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</si>
  <si>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</si>
  <si>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</si>
  <si>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</si>
  <si>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</si>
  <si>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</si>
  <si>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</si>
  <si>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</si>
  <si>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</si>
  <si>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</si>
  <si>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</si>
  <si>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</si>
  <si>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</si>
  <si>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</si>
  <si>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</si>
  <si>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</si>
  <si>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</si>
  <si>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</si>
  <si>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</si>
  <si>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sz val="11"/>
        <color theme="1"/>
        <rFont val="Calibri"/>
        <family val="2"/>
        <charset val="204"/>
        <scheme val="minor"/>
      </rPr>
      <t>1</t>
    </r>
    <r>
      <rPr>
        <sz val="11"/>
        <color theme="1"/>
        <rFont val="Calibri"/>
        <family val="2"/>
        <charset val="204"/>
        <scheme val="minor"/>
      </rPr>
      <t xml:space="preserve"> Информация размещается при раскрытии информации по каждой из форм.</t>
    </r>
  </si>
  <si>
    <r>
      <rPr>
        <sz val="11"/>
        <color theme="1"/>
        <rFont val="Calibri"/>
        <family val="2"/>
        <charset val="204"/>
        <scheme val="minor"/>
      </rPr>
      <t>2</t>
    </r>
    <r>
      <rPr>
        <sz val="11"/>
        <color theme="1"/>
        <rFont val="Calibri"/>
        <family val="2"/>
        <charset val="204"/>
        <scheme val="minor"/>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</si>
  <si>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</si>
  <si>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</si>
  <si>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</si>
  <si>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</si>
  <si>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</si>
  <si>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</si>
  <si>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</si>
  <si>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</si>
  <si>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</si>
  <si>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</si>
  <si>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</si>
  <si>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</si>
  <si>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</si>
  <si>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</si>
  <si>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</si>
  <si>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</si>
  <si>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</si>
  <si>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</si>
  <si>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</si>
  <si>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</si>
  <si>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</si>
  <si>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</si>
  <si>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</si>
  <si>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</si>
  <si>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</si>
  <si>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</si>
  <si>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</si>
  <si>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</si>
  <si>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</si>
  <si>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</si>
  <si>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</si>
  <si>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</si>
  <si>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</si>
  <si>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</si>
  <si>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</si>
  <si>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</si>
  <si>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</si>
  <si>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</si>
  <si>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</si>
  <si>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</si>
  <si>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</si>
  <si>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</si>
  <si>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</si>
  <si>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sz val="11"/>
        <color theme="1"/>
        <rFont val="Calibri"/>
        <family val="2"/>
        <charset val="204"/>
        <scheme val="minor"/>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</si>
  <si>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</si>
  <si>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</si>
  <si>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</si>
  <si>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</si>
  <si>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</si>
  <si>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</si>
  <si>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</si>
  <si>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</si>
  <si>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</si>
  <si>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</si>
  <si>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</si>
  <si>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</si>
  <si>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</si>
  <si>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</si>
  <si>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</si>
  <si>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</si>
  <si>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sz val="11"/>
        <color theme="1"/>
        <rFont val="Calibri"/>
        <family val="2"/>
        <charset val="204"/>
        <scheme val="minor"/>
      </rPr>
      <t>с (!)</t>
    </r>
    <r>
      <rPr>
        <sz val="11"/>
        <color theme="1"/>
        <rFont val="Calibri"/>
        <family val="2"/>
        <charset val="204"/>
        <scheme val="minor"/>
      </rPr>
      <t xml:space="preserve"> разбивкой по поставщикам</t>
    </r>
  </si>
  <si>
    <r>
      <t xml:space="preserve">Тариф на горячую воду предлагается </t>
    </r>
    <r>
      <rPr>
        <sz val="11"/>
        <color theme="1"/>
        <rFont val="Calibri"/>
        <family val="2"/>
        <charset val="204"/>
        <scheme val="minor"/>
      </rPr>
      <t>без (!)</t>
    </r>
    <r>
      <rPr>
        <sz val="11"/>
        <color theme="1"/>
        <rFont val="Calibri"/>
        <family val="2"/>
        <charset val="204"/>
        <scheme val="minor"/>
      </rPr>
      <t xml:space="preserve"> разбивки на компоненты</t>
    </r>
  </si>
  <si>
    <t>NDS</t>
  </si>
  <si>
    <t>woNDS</t>
  </si>
  <si>
    <t>Тип теплоснабжающей организации</t>
  </si>
  <si>
    <r>
      <rPr>
        <sz val="11"/>
        <color theme="1"/>
        <rFont val="Calibri"/>
        <family val="2"/>
        <charset val="204"/>
        <scheme val="minor"/>
      </rPr>
      <t>Тип организации</t>
    </r>
    <r>
      <rPr>
        <sz val="11"/>
        <color theme="1"/>
        <rFont val="Calibri"/>
        <family val="2"/>
        <charset val="204"/>
        <scheme val="minor"/>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</si>
  <si>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</si>
  <si>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</si>
  <si>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</si>
  <si>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</si>
  <si>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</si>
  <si>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</si>
  <si>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</si>
  <si>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</si>
  <si>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</si>
  <si>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</si>
  <si>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</si>
  <si>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</si>
  <si>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</si>
  <si>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</si>
  <si>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</si>
  <si>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</si>
  <si>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</si>
  <si>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</si>
  <si>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</si>
  <si>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</si>
  <si>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</si>
  <si>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</si>
  <si>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</si>
  <si>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</si>
  <si>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</si>
  <si>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</si>
  <si>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</si>
  <si>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</si>
  <si>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</si>
  <si>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</si>
  <si>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</si>
  <si>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</si>
  <si>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</si>
  <si>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</si>
  <si>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</si>
  <si>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</si>
  <si>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</si>
  <si>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</si>
  <si>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</si>
  <si>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</si>
  <si>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</si>
  <si>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</si>
  <si>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</si>
  <si>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</si>
  <si>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</si>
  <si>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</si>
  <si>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</si>
  <si>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</si>
  <si>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</si>
  <si>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</si>
  <si>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</si>
  <si>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</si>
  <si>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</si>
  <si>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</si>
  <si>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</si>
  <si>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</si>
  <si>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</si>
  <si>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</si>
  <si>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</si>
  <si>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</si>
  <si>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</si>
  <si>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</si>
  <si>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</si>
  <si>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</si>
  <si>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</si>
  <si>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</si>
  <si>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</si>
  <si>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</si>
  <si>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sz val="11"/>
        <color theme="1"/>
        <rFont val="Calibri"/>
        <family val="2"/>
        <charset val="204"/>
        <scheme val="minor"/>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</si>
  <si>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</si>
  <si>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</si>
  <si>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</si>
  <si>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</si>
  <si>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</si>
  <si>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</si>
  <si>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</si>
  <si>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</si>
  <si>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</si>
  <si>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sz val="11"/>
        <color theme="1"/>
        <rFont val="Calibri"/>
        <family val="2"/>
        <charset val="204"/>
        <scheme val="minor"/>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</si>
  <si>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</si>
  <si>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</si>
  <si>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</si>
  <si>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</si>
  <si>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</si>
  <si>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</si>
  <si>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</si>
  <si>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</si>
  <si>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</si>
  <si>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</si>
  <si>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</si>
  <si>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</si>
  <si>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</si>
  <si>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</si>
  <si>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sz val="11"/>
        <color theme="1"/>
        <rFont val="Calibri"/>
        <family val="2"/>
        <charset val="204"/>
        <scheme val="minor"/>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</si>
  <si>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</si>
  <si>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</si>
  <si>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sz val="11"/>
        <color theme="1"/>
        <rFont val="Calibri"/>
        <family val="2"/>
        <charset val="204"/>
        <scheme val="minor"/>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</si>
  <si>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</si>
  <si>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</si>
  <si>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</si>
  <si>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</si>
  <si>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</si>
  <si>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</si>
  <si>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</si>
  <si>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</si>
  <si>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sz val="11"/>
        <color theme="1"/>
        <rFont val="Calibri"/>
        <family val="2"/>
        <charset val="204"/>
        <scheme val="minor"/>
      </rPr>
      <t>1</t>
    </r>
  </si>
  <si>
    <r>
      <t>Форма 4.10.5 Информация о предложении величин тарифов на подключение к системе теплоснабжения</t>
    </r>
    <r>
      <rPr>
        <sz val="11"/>
        <color theme="1"/>
        <rFont val="Calibri"/>
        <family val="2"/>
        <charset val="204"/>
        <scheme val="minor"/>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</si>
  <si>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</si>
  <si>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</si>
  <si>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</si>
  <si>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</si>
  <si>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</si>
  <si>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</si>
  <si>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</si>
  <si>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</si>
  <si>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</si>
  <si>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</si>
  <si>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</si>
  <si>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</si>
  <si>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</si>
  <si>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</si>
  <si>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</si>
  <si>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</si>
  <si>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15.06.2020</t>
  </si>
  <si>
    <t>Александровский муниципальный район</t>
  </si>
  <si>
    <t>07602000</t>
  </si>
  <si>
    <t>Александровский сельсовет</t>
  </si>
  <si>
    <t>07602402</t>
  </si>
  <si>
    <t>Калиновский сельсовет</t>
  </si>
  <si>
    <t>07602407</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</si>
  <si>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</si>
  <si>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</si>
  <si>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</si>
  <si>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</si>
  <si>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</si>
  <si>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</si>
  <si>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</si>
  <si>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</si>
  <si>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</si>
  <si>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</si>
  <si>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</si>
  <si>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</si>
  <si>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</si>
  <si>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</si>
  <si>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</si>
  <si>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</si>
  <si>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</si>
  <si>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</si>
  <si>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</si>
  <si>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</si>
  <si>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</si>
  <si>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</si>
  <si>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</si>
  <si>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</si>
  <si>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</si>
  <si>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</si>
  <si>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</si>
  <si>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</si>
  <si>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</si>
  <si>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</si>
  <si>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</si>
  <si>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</si>
  <si>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</si>
  <si>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</si>
  <si>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</si>
  <si>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</si>
  <si>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</si>
  <si>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</si>
  <si>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</si>
  <si>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</si>
  <si>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</si>
  <si>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</si>
  <si>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</si>
  <si>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</si>
  <si>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</si>
  <si>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</si>
  <si>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</si>
  <si>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</si>
  <si>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</si>
  <si>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</si>
  <si>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</si>
  <si>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</si>
  <si>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</si>
  <si>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</si>
  <si>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</si>
  <si>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</si>
  <si>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</si>
  <si>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</si>
  <si>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</si>
  <si>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</si>
  <si>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</si>
  <si>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</si>
  <si>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</si>
  <si>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</si>
  <si>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</si>
  <si>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</si>
  <si>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</si>
  <si>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</si>
  <si>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</si>
  <si>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</si>
  <si>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</si>
  <si>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</si>
  <si>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</si>
  <si>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</si>
  <si>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</si>
  <si>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</si>
  <si>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</si>
  <si>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</si>
  <si>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Благодарненский</t>
  </si>
  <si>
    <t>07705000</t>
  </si>
  <si>
    <t>Будённовский муниципальный район</t>
  </si>
  <si>
    <t>07612000</t>
  </si>
  <si>
    <t>Архиповский сельсовет</t>
  </si>
  <si>
    <t>07612404</t>
  </si>
  <si>
    <t>Город Буденновск</t>
  </si>
  <si>
    <t>07612101</t>
  </si>
  <si>
    <t>Искровский сельсовет</t>
  </si>
  <si>
    <t>07612407</t>
  </si>
  <si>
    <t>Краснооктябрьский сельсовет</t>
  </si>
  <si>
    <t>07612409</t>
  </si>
  <si>
    <t>Новожизненский сельсовет</t>
  </si>
  <si>
    <t>07612410</t>
  </si>
  <si>
    <t>Орловский сельсовет</t>
  </si>
  <si>
    <t>07612413</t>
  </si>
  <si>
    <t>Покойненский сельсовет</t>
  </si>
  <si>
    <t>07612416</t>
  </si>
  <si>
    <t>Преображенский сельсовет</t>
  </si>
  <si>
    <t>07612420</t>
  </si>
  <si>
    <t>Село Архангельское</t>
  </si>
  <si>
    <t>07612402</t>
  </si>
  <si>
    <t>Село Прасковея</t>
  </si>
  <si>
    <t>07612419</t>
  </si>
  <si>
    <t>Село Толстово-Васюковское</t>
  </si>
  <si>
    <t>07612427</t>
  </si>
  <si>
    <t>Стародубский сельсовет</t>
  </si>
  <si>
    <t>07612422</t>
  </si>
  <si>
    <t>Терский сельсовет</t>
  </si>
  <si>
    <t>07612425</t>
  </si>
  <si>
    <t>Томузловский сельсовет</t>
  </si>
  <si>
    <t>07612429</t>
  </si>
  <si>
    <t>Георгиевский</t>
  </si>
  <si>
    <t>07707000</t>
  </si>
  <si>
    <t>Город Лермонтов</t>
  </si>
  <si>
    <t>07718000</t>
  </si>
  <si>
    <t>Город Невинномысск</t>
  </si>
  <si>
    <t>07724000</t>
  </si>
  <si>
    <t>Город Ставрополь</t>
  </si>
  <si>
    <t>07701000</t>
  </si>
  <si>
    <t>Город-курорт Ессентуки</t>
  </si>
  <si>
    <t>07710000</t>
  </si>
  <si>
    <t>Город-курорт Железноводск</t>
  </si>
  <si>
    <t>07712000</t>
  </si>
  <si>
    <t>Город-курорт Кисловодск</t>
  </si>
  <si>
    <t>07715000</t>
  </si>
  <si>
    <t>Город-курорт Пятигорск</t>
  </si>
  <si>
    <t>07727000</t>
  </si>
  <si>
    <t>Грачёвский муниципальный район</t>
  </si>
  <si>
    <t>07617000</t>
  </si>
  <si>
    <t>Грачевский сельсовет</t>
  </si>
  <si>
    <t>07617404</t>
  </si>
  <si>
    <t>Красный сельсовет</t>
  </si>
  <si>
    <t>07617407</t>
  </si>
  <si>
    <t>Кугультинский сельсовет</t>
  </si>
  <si>
    <t>07617410</t>
  </si>
  <si>
    <t>Село Бешпагир</t>
  </si>
  <si>
    <t>07617401</t>
  </si>
  <si>
    <t>Село Тугулук</t>
  </si>
  <si>
    <t>07617422</t>
  </si>
  <si>
    <t>Сергиевский сельсовет</t>
  </si>
  <si>
    <t>07617413</t>
  </si>
  <si>
    <t>Спицевский сельсовет</t>
  </si>
  <si>
    <t>07617416</t>
  </si>
  <si>
    <t>Старомарьевский сельсовет</t>
  </si>
  <si>
    <t>07617419</t>
  </si>
  <si>
    <t>Изобильненский</t>
  </si>
  <si>
    <t>07713000</t>
  </si>
  <si>
    <t>Ипатовский</t>
  </si>
  <si>
    <t>07714000</t>
  </si>
  <si>
    <t>Кировский</t>
  </si>
  <si>
    <t>07716000</t>
  </si>
  <si>
    <t>Кочубеевский муниципальный район</t>
  </si>
  <si>
    <t>07628000</t>
  </si>
  <si>
    <t>Балахоновский сельсовет</t>
  </si>
  <si>
    <t>07628402</t>
  </si>
  <si>
    <t>Барсуковский сельсовет</t>
  </si>
  <si>
    <t>07628404</t>
  </si>
  <si>
    <t>Васильевский сельсовет</t>
  </si>
  <si>
    <t>07628440</t>
  </si>
  <si>
    <t>Вревский сельсовет</t>
  </si>
  <si>
    <t>07628407</t>
  </si>
  <si>
    <t>Георгиевский сельсовет</t>
  </si>
  <si>
    <t>07628408</t>
  </si>
  <si>
    <t>Заветненский сельсовет</t>
  </si>
  <si>
    <t>07628413</t>
  </si>
  <si>
    <t>Ивановский сельсовет</t>
  </si>
  <si>
    <t>07628416</t>
  </si>
  <si>
    <t>Казьминский сельсовет</t>
  </si>
  <si>
    <t>07628419</t>
  </si>
  <si>
    <t>Мищенский сельсовет</t>
  </si>
  <si>
    <t>07628423</t>
  </si>
  <si>
    <t>Надзорненский сельсовет</t>
  </si>
  <si>
    <t>07628424</t>
  </si>
  <si>
    <t>Новодеревенский сельсовет</t>
  </si>
  <si>
    <t>07628425</t>
  </si>
  <si>
    <t>Село Кочубеевское</t>
  </si>
  <si>
    <t>07628422</t>
  </si>
  <si>
    <t>Станица Беломечетская</t>
  </si>
  <si>
    <t>07628406</t>
  </si>
  <si>
    <t>Стародворцовский сельсовет</t>
  </si>
  <si>
    <t>07628430</t>
  </si>
  <si>
    <t>Усть-Невинский сельсовет</t>
  </si>
  <si>
    <t>07628435</t>
  </si>
  <si>
    <t>Красногвардейский муниципальный район</t>
  </si>
  <si>
    <t>07630000</t>
  </si>
  <si>
    <t>Коммунаровский сельсовет</t>
  </si>
  <si>
    <t>07630404</t>
  </si>
  <si>
    <t>Медвеженский сельсовет</t>
  </si>
  <si>
    <t>07630413</t>
  </si>
  <si>
    <t>Привольненский сельсовет</t>
  </si>
  <si>
    <t>07630425</t>
  </si>
  <si>
    <t>Родыковский сельсовет</t>
  </si>
  <si>
    <t>07630428</t>
  </si>
  <si>
    <t>Село Дмитриевское</t>
  </si>
  <si>
    <t>07630402</t>
  </si>
  <si>
    <t>Село Красногвардейское</t>
  </si>
  <si>
    <t>07630407</t>
  </si>
  <si>
    <t>Село Ладовская Балка</t>
  </si>
  <si>
    <t>07630410</t>
  </si>
  <si>
    <t>Село Новомихайловское</t>
  </si>
  <si>
    <t>07630416</t>
  </si>
  <si>
    <t>Село Покровское</t>
  </si>
  <si>
    <t>07630419</t>
  </si>
  <si>
    <t>Село Преградное</t>
  </si>
  <si>
    <t>07630422</t>
  </si>
  <si>
    <t>Штурмовский сельсовет</t>
  </si>
  <si>
    <t>07630443</t>
  </si>
  <si>
    <t>Курский муниципальный район</t>
  </si>
  <si>
    <t>07633000</t>
  </si>
  <si>
    <t>Балтийский сельсовет</t>
  </si>
  <si>
    <t>07633402</t>
  </si>
  <si>
    <t>Галюгаевский сельсовет</t>
  </si>
  <si>
    <t>07633404</t>
  </si>
  <si>
    <t>Кановский сельсовет</t>
  </si>
  <si>
    <t>07633406</t>
  </si>
  <si>
    <t>Курский сельсовет</t>
  </si>
  <si>
    <t>07633407</t>
  </si>
  <si>
    <t>Мирненский сельсовет</t>
  </si>
  <si>
    <t>07633410</t>
  </si>
  <si>
    <t>Полтавский сельсовет</t>
  </si>
  <si>
    <t>07633413</t>
  </si>
  <si>
    <t>Ростовановский сельсовет</t>
  </si>
  <si>
    <t>07633416</t>
  </si>
  <si>
    <t>Рощинский сельсовет</t>
  </si>
  <si>
    <t>07633419</t>
  </si>
  <si>
    <t>Русский сельсовет</t>
  </si>
  <si>
    <t>07633422</t>
  </si>
  <si>
    <t>Село Эдиссия</t>
  </si>
  <si>
    <t>07633428</t>
  </si>
  <si>
    <t>Серноводский сельсовет</t>
  </si>
  <si>
    <t>07633425</t>
  </si>
  <si>
    <t>Станица Стодеревская</t>
  </si>
  <si>
    <t>07633426</t>
  </si>
  <si>
    <t>Левокумский муниципальный район</t>
  </si>
  <si>
    <t>07636000</t>
  </si>
  <si>
    <t>Бургун-Маджарский сельсовет</t>
  </si>
  <si>
    <t>07636402</t>
  </si>
  <si>
    <t>Величаевский сельсовет</t>
  </si>
  <si>
    <t>07636404</t>
  </si>
  <si>
    <t>Владимировский сельсовет</t>
  </si>
  <si>
    <t>07636407</t>
  </si>
  <si>
    <t>Заринский сельсовет</t>
  </si>
  <si>
    <t>07636409</t>
  </si>
  <si>
    <t>Николо-Александровский сельсовет</t>
  </si>
  <si>
    <t>07636413</t>
  </si>
  <si>
    <t>Поселок Новокумский</t>
  </si>
  <si>
    <t>07636414</t>
  </si>
  <si>
    <t>Село Левокумское</t>
  </si>
  <si>
    <t>07636410</t>
  </si>
  <si>
    <t>Село Правокумское</t>
  </si>
  <si>
    <t>07636416</t>
  </si>
  <si>
    <t>Село Приозерское</t>
  </si>
  <si>
    <t>07636417</t>
  </si>
  <si>
    <t>Село Урожайное</t>
  </si>
  <si>
    <t>07636422</t>
  </si>
  <si>
    <t>Турксадский сельсовет</t>
  </si>
  <si>
    <t>07636419</t>
  </si>
  <si>
    <t>Минераловодский</t>
  </si>
  <si>
    <t>07721000</t>
  </si>
  <si>
    <t>Нефтекумский</t>
  </si>
  <si>
    <t>07725000</t>
  </si>
  <si>
    <t>Новоалександровский</t>
  </si>
  <si>
    <t>07726000</t>
  </si>
  <si>
    <t>Новоселицкий муниципальный район</t>
  </si>
  <si>
    <t>07644000</t>
  </si>
  <si>
    <t>Журавский сельсовет</t>
  </si>
  <si>
    <t>07644404</t>
  </si>
  <si>
    <t>Новомаякский сельсовет</t>
  </si>
  <si>
    <t>07644409</t>
  </si>
  <si>
    <t>Поселок Щелкан</t>
  </si>
  <si>
    <t>07644420</t>
  </si>
  <si>
    <t>Село Долиновка</t>
  </si>
  <si>
    <t>07644402</t>
  </si>
  <si>
    <t>Село Китаевское</t>
  </si>
  <si>
    <t>07644407</t>
  </si>
  <si>
    <t>Село Новоселицкое</t>
  </si>
  <si>
    <t>07644410</t>
  </si>
  <si>
    <t>Село Падинское</t>
  </si>
  <si>
    <t>07644412</t>
  </si>
  <si>
    <t>Село Чернолесское</t>
  </si>
  <si>
    <t>07644413</t>
  </si>
  <si>
    <t>Петровский</t>
  </si>
  <si>
    <t>07731000</t>
  </si>
  <si>
    <t>Предгорный муниципальный район</t>
  </si>
  <si>
    <t>07648000</t>
  </si>
  <si>
    <t>Винсадский сельсовет</t>
  </si>
  <si>
    <t>07648410</t>
  </si>
  <si>
    <t>Ессентукский сельсовет</t>
  </si>
  <si>
    <t>07648413</t>
  </si>
  <si>
    <t>Нежинский сельсовет</t>
  </si>
  <si>
    <t>07648416</t>
  </si>
  <si>
    <t>Новоблагодарненский сельсовет</t>
  </si>
  <si>
    <t>07648422</t>
  </si>
  <si>
    <t>Подкумский сельсовет</t>
  </si>
  <si>
    <t>07648424</t>
  </si>
  <si>
    <t>Поселок Мирный</t>
  </si>
  <si>
    <t>07648415</t>
  </si>
  <si>
    <t>Пригородный сельсовет</t>
  </si>
  <si>
    <t>07648425</t>
  </si>
  <si>
    <t>Пятигорский сельсовет</t>
  </si>
  <si>
    <t>07648428</t>
  </si>
  <si>
    <t>Станица Бекешевская</t>
  </si>
  <si>
    <t>07648402</t>
  </si>
  <si>
    <t>Станица Боргустанская</t>
  </si>
  <si>
    <t>07648407</t>
  </si>
  <si>
    <t>Суворовский сельсовет</t>
  </si>
  <si>
    <t>07648431</t>
  </si>
  <si>
    <t>Тельмановский сельсовет</t>
  </si>
  <si>
    <t>07648432</t>
  </si>
  <si>
    <t>Этокский сельсовет</t>
  </si>
  <si>
    <t>07648434</t>
  </si>
  <si>
    <t>Юцкий сельсовет</t>
  </si>
  <si>
    <t>07648437</t>
  </si>
  <si>
    <t>Яснополянский сельсовет</t>
  </si>
  <si>
    <t>07648440</t>
  </si>
  <si>
    <t>Советский</t>
  </si>
  <si>
    <t>07735000</t>
  </si>
  <si>
    <t>Степновский муниципальный район</t>
  </si>
  <si>
    <t>07652000</t>
  </si>
  <si>
    <t>Богдановский сельсовет</t>
  </si>
  <si>
    <t>07652402</t>
  </si>
  <si>
    <t>Варениковский сельсовет</t>
  </si>
  <si>
    <t>07652404</t>
  </si>
  <si>
    <t>Верхнестепновский сельсовет</t>
  </si>
  <si>
    <t>07652407</t>
  </si>
  <si>
    <t>Иргаклинский сельсовет</t>
  </si>
  <si>
    <t>07652410</t>
  </si>
  <si>
    <t>Ольгинский сельсовет</t>
  </si>
  <si>
    <t>07652415</t>
  </si>
  <si>
    <t>Село Соломенское</t>
  </si>
  <si>
    <t>07652420</t>
  </si>
  <si>
    <t>Степновский сельсовет</t>
  </si>
  <si>
    <t>07652426</t>
  </si>
  <si>
    <t>Труновский муниципальный район</t>
  </si>
  <si>
    <t>07654000</t>
  </si>
  <si>
    <t>Безопасненский сельсовет</t>
  </si>
  <si>
    <t>07654402</t>
  </si>
  <si>
    <t>Донской сельсовет</t>
  </si>
  <si>
    <t>07654404</t>
  </si>
  <si>
    <t>Кировский сельсовет</t>
  </si>
  <si>
    <t>07654407</t>
  </si>
  <si>
    <t>Село Новая Кугульта</t>
  </si>
  <si>
    <t>07654410</t>
  </si>
  <si>
    <t>Село Подлесное</t>
  </si>
  <si>
    <t>07654413</t>
  </si>
  <si>
    <t>Труновский сельсовет</t>
  </si>
  <si>
    <t>07654416</t>
  </si>
  <si>
    <t>Туркменский муниципальный район</t>
  </si>
  <si>
    <t>07656000</t>
  </si>
  <si>
    <t>07656401</t>
  </si>
  <si>
    <t>Кендже-Кулакский сельсовет</t>
  </si>
  <si>
    <t>07656407</t>
  </si>
  <si>
    <t>Красноманычский сельсовет</t>
  </si>
  <si>
    <t>07656410</t>
  </si>
  <si>
    <t>Куликово-Копанский сельсовет</t>
  </si>
  <si>
    <t>07656413</t>
  </si>
  <si>
    <t>Кучерлинский сельсовет</t>
  </si>
  <si>
    <t>07656416</t>
  </si>
  <si>
    <t>Летнеставочный сельсовет</t>
  </si>
  <si>
    <t>07656419</t>
  </si>
  <si>
    <t>Новокучерлинский сельсовет</t>
  </si>
  <si>
    <t>07656424</t>
  </si>
  <si>
    <t>Овощинский сельсовет</t>
  </si>
  <si>
    <t>07656426</t>
  </si>
  <si>
    <t>Село Казгулак</t>
  </si>
  <si>
    <t>07656402</t>
  </si>
  <si>
    <t>Село Камбулат</t>
  </si>
  <si>
    <t>07656404</t>
  </si>
  <si>
    <t>Село Малые Ягуры</t>
  </si>
  <si>
    <t>07656422</t>
  </si>
  <si>
    <t>Шпаковский муниципальный район</t>
  </si>
  <si>
    <t>07658000</t>
  </si>
  <si>
    <t>Верхнерусский сельсовет</t>
  </si>
  <si>
    <t>07658402</t>
  </si>
  <si>
    <t>Город Михайловск</t>
  </si>
  <si>
    <t>07658101</t>
  </si>
  <si>
    <t>Деминский сельсовет</t>
  </si>
  <si>
    <t>07658404</t>
  </si>
  <si>
    <t>Дубовский сельсовет</t>
  </si>
  <si>
    <t>07658406</t>
  </si>
  <si>
    <t>07658408</t>
  </si>
  <si>
    <t>Надеждинский сельсовет</t>
  </si>
  <si>
    <t>07658410</t>
  </si>
  <si>
    <t>Пелагиадский сельсовет</t>
  </si>
  <si>
    <t>07658416</t>
  </si>
  <si>
    <t>Сенгилеевский сельсовет</t>
  </si>
  <si>
    <t>07658419</t>
  </si>
  <si>
    <t>Станица Новомарьевская</t>
  </si>
  <si>
    <t>07658413</t>
  </si>
  <si>
    <t>Татарский сельсовет</t>
  </si>
  <si>
    <t>07658422</t>
  </si>
  <si>
    <t>Темнолесский сельсовет</t>
  </si>
  <si>
    <t>07658425</t>
  </si>
  <si>
    <t>Цимлянский сельсовет</t>
  </si>
  <si>
    <t>07658428</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</si>
  <si>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</si>
  <si>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</si>
  <si>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</si>
  <si>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</si>
  <si>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</si>
  <si>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</si>
  <si>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</si>
  <si>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</si>
  <si>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</si>
  <si>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</si>
  <si>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</si>
  <si>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</si>
  <si>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</si>
  <si>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</si>
  <si>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</si>
  <si>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</si>
  <si>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</si>
  <si>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15.06.2020 14:25:15</t>
  </si>
  <si>
    <t>REGION_ID</t>
  </si>
  <si>
    <t>REGION_NAME</t>
  </si>
  <si>
    <t>RST_ORG_ID</t>
  </si>
  <si>
    <t>ORG_NAME</t>
  </si>
  <si>
    <t>INN_NAME</t>
  </si>
  <si>
    <t>KPP_NAME</t>
  </si>
  <si>
    <t>ORG_START_DATE</t>
  </si>
  <si>
    <t>ORG_END_DATE</t>
  </si>
  <si>
    <t>2627</t>
  </si>
  <si>
    <t>26419409</t>
  </si>
  <si>
    <t>АО "Невинномысский Азот"</t>
  </si>
  <si>
    <t>2631015563</t>
  </si>
  <si>
    <t>263101001</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</si>
  <si>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</si>
  <si>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</si>
  <si>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</si>
  <si>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</si>
  <si>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</si>
  <si>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</si>
  <si>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</si>
  <si>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</si>
  <si>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</si>
  <si>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</si>
  <si>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</si>
  <si>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</si>
  <si>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</si>
  <si>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</si>
  <si>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</si>
  <si>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</si>
  <si>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</si>
  <si>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</si>
  <si>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</si>
  <si>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</si>
  <si>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</si>
  <si>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</si>
  <si>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260701001</t>
  </si>
  <si>
    <t>07-07-1999 00:00:00</t>
  </si>
  <si>
    <t>26355198</t>
  </si>
  <si>
    <t>АО "Теплосеть" г. Невинномысск</t>
  </si>
  <si>
    <t>2631054298</t>
  </si>
  <si>
    <t>26355211</t>
  </si>
  <si>
    <t>АО "Теплосеть" г. Ставрополь</t>
  </si>
  <si>
    <t>2635095930</t>
  </si>
  <si>
    <t>263501001</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</si>
  <si>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</si>
  <si>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</si>
  <si>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</si>
  <si>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</si>
  <si>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</si>
  <si>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</si>
  <si>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</si>
  <si>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</si>
  <si>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</si>
  <si>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</si>
  <si>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</si>
  <si>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</si>
  <si>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</si>
  <si>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</si>
  <si>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</si>
  <si>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</si>
  <si>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</si>
  <si>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</si>
  <si>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</si>
  <si>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</si>
  <si>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</si>
  <si>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</si>
  <si>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</si>
  <si>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</si>
  <si>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11-12-2002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</si>
  <si>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</si>
  <si>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</si>
  <si>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</si>
  <si>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</si>
  <si>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</si>
  <si>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</si>
  <si>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</si>
  <si>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</si>
  <si>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26355176</t>
  </si>
  <si>
    <t>ГУП СК "ЖКХ Кировского района"</t>
  </si>
  <si>
    <t>2609014934</t>
  </si>
  <si>
    <t>260901001</t>
  </si>
  <si>
    <t>28-10-1997 00:00:00</t>
  </si>
  <si>
    <t>26355225</t>
  </si>
  <si>
    <t>ГУП СК "Крайтеплоэнерго"</t>
  </si>
  <si>
    <t>2635060510</t>
  </si>
  <si>
    <t>16-01-2002 00:00:00</t>
  </si>
  <si>
    <t>26371332</t>
  </si>
  <si>
    <t>ГУП СК "Ставрополькрайводоканал"</t>
  </si>
  <si>
    <t>2635040105</t>
  </si>
  <si>
    <t>263401001</t>
  </si>
  <si>
    <t>18-11-1997 00:00:00</t>
  </si>
  <si>
    <t>26355185</t>
  </si>
  <si>
    <t>ГУП СК "Теплосеть"</t>
  </si>
  <si>
    <t>2625002189</t>
  </si>
  <si>
    <t>26355213</t>
  </si>
  <si>
    <t>ЗАО "Гермес-52"</t>
  </si>
  <si>
    <t>2633002369</t>
  </si>
  <si>
    <t>26355210</t>
  </si>
  <si>
    <t>ЗАО "Пассаж"</t>
  </si>
  <si>
    <t>2633001132</t>
  </si>
  <si>
    <t>263601001</t>
  </si>
  <si>
    <t>26360929</t>
  </si>
  <si>
    <t>ЗАО "ЮЭК" филиал в г. Лермонтов Ставропольского края</t>
  </si>
  <si>
    <t>7704262319</t>
  </si>
  <si>
    <t>262902001</t>
  </si>
  <si>
    <t>23-05-2003 00:00:00</t>
  </si>
  <si>
    <t>30370933</t>
  </si>
  <si>
    <t>ИП Гукасян Владимир Александрович</t>
  </si>
  <si>
    <t>263603503719</t>
  </si>
  <si>
    <t>отсутствует</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</si>
  <si>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</si>
  <si>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</si>
  <si>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</si>
  <si>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</si>
  <si>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</si>
  <si>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</si>
  <si>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</si>
  <si>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</si>
  <si>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</si>
  <si>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26414029</t>
  </si>
  <si>
    <t>КП СК «Надежда»</t>
  </si>
  <si>
    <t>2617013148</t>
  </si>
  <si>
    <t>261701001</t>
  </si>
  <si>
    <t>04-02-2008 00:00:00</t>
  </si>
  <si>
    <t>26355205</t>
  </si>
  <si>
    <t>ЛПУП  Санаторий "РОДНИК"</t>
  </si>
  <si>
    <t>2632053836</t>
  </si>
  <si>
    <t>29-06-1999 00:00:00</t>
  </si>
  <si>
    <t>26355207</t>
  </si>
  <si>
    <t>ЛПУП "Пятигорская бальнеогрязелечебница"</t>
  </si>
  <si>
    <t>2632054854</t>
  </si>
  <si>
    <t>14-11-2002 00:00:00</t>
  </si>
  <si>
    <t>26355172</t>
  </si>
  <si>
    <t>МУП "КХ" Грачёвского муниципального района Ставропольского края</t>
  </si>
  <si>
    <t>2606000122</t>
  </si>
  <si>
    <t>260601001</t>
  </si>
  <si>
    <t>15-09-2008 00:00:00</t>
  </si>
  <si>
    <t>26355182</t>
  </si>
  <si>
    <t>МУП "КХ" Степновского муниципального района Ставропольского края</t>
  </si>
  <si>
    <t>2620000580</t>
  </si>
  <si>
    <t>262001001</t>
  </si>
  <si>
    <t>26-05-2009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</si>
  <si>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</si>
  <si>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</si>
  <si>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</si>
  <si>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</si>
  <si>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</si>
  <si>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</si>
  <si>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</si>
  <si>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</si>
  <si>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</si>
  <si>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</si>
  <si>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26355192</t>
  </si>
  <si>
    <t>МУП "Теплосеть" г. Железноводск</t>
  </si>
  <si>
    <t>2627007954</t>
  </si>
  <si>
    <t>26526815</t>
  </si>
  <si>
    <t>МУП ЖКХ Александровского района</t>
  </si>
  <si>
    <t>2601004596</t>
  </si>
  <si>
    <t>260101001</t>
  </si>
  <si>
    <t>08-09-1998 00:00:00</t>
  </si>
  <si>
    <t>26355178</t>
  </si>
  <si>
    <t>МУП КМР СК « ЖКХ Курского района»</t>
  </si>
  <si>
    <t>2612016970</t>
  </si>
  <si>
    <t>261201001</t>
  </si>
  <si>
    <t>08-08-2002 00:00:00</t>
  </si>
  <si>
    <t>26355171</t>
  </si>
  <si>
    <t>МУП КХ Арзгирского района</t>
  </si>
  <si>
    <t>2604000247</t>
  </si>
  <si>
    <t>260401001</t>
  </si>
  <si>
    <t>03-07-2000 00:00:00</t>
  </si>
  <si>
    <t>26355183</t>
  </si>
  <si>
    <t>МУП КХ Туркменского района</t>
  </si>
  <si>
    <t>2622003515</t>
  </si>
  <si>
    <t>262201001</t>
  </si>
  <si>
    <t>28-07-2006 00:00:00</t>
  </si>
  <si>
    <t>26355177</t>
  </si>
  <si>
    <t>МУП СК ЖКХ Кочубеевского района</t>
  </si>
  <si>
    <t>2610012931</t>
  </si>
  <si>
    <t>261001001</t>
  </si>
  <si>
    <t>19-05-2009 00:00:00</t>
  </si>
  <si>
    <t>26355197</t>
  </si>
  <si>
    <t>ОАО "Квант-Энергия"</t>
  </si>
  <si>
    <t>2631002155</t>
  </si>
  <si>
    <t>13-12-1994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</si>
  <si>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</si>
  <si>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</si>
  <si>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</si>
  <si>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</si>
  <si>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</si>
  <si>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</si>
  <si>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</si>
  <si>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</si>
  <si>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26355194</t>
  </si>
  <si>
    <t>ОАО "Теплосеть" г. Кисловодск</t>
  </si>
  <si>
    <t>2628008414</t>
  </si>
  <si>
    <t>262801001</t>
  </si>
  <si>
    <t>30479236</t>
  </si>
  <si>
    <t>ООО "Газпром Теплоэнерго Кисловодск"</t>
  </si>
  <si>
    <t>2628057299</t>
  </si>
  <si>
    <t>20-04-2016 00:00:00</t>
  </si>
  <si>
    <t>31022141</t>
  </si>
  <si>
    <t>ООО "Горизонт"</t>
  </si>
  <si>
    <t>2616008378</t>
  </si>
  <si>
    <t>772701001</t>
  </si>
  <si>
    <t>26355170</t>
  </si>
  <si>
    <t>ООО "ККЭБСЕ" филиал в селе Солуно-Дмитриевское</t>
  </si>
  <si>
    <t>7701215046</t>
  </si>
  <si>
    <t>525801001</t>
  </si>
  <si>
    <t>15-04-1999 00:00:00</t>
  </si>
  <si>
    <t>31423130</t>
  </si>
  <si>
    <t>ООО "КОМФОРТНОЕ ЖИЛЬЕ МВ"</t>
  </si>
  <si>
    <t>2630049190</t>
  </si>
  <si>
    <t>31062553</t>
  </si>
  <si>
    <t>ООО "КомС плюс"</t>
  </si>
  <si>
    <t>2602006892</t>
  </si>
  <si>
    <t>260201001</t>
  </si>
  <si>
    <t>26-06-2017 00:00:00</t>
  </si>
  <si>
    <t>31235882</t>
  </si>
  <si>
    <t>ООО "Коммунальное хозяйство" Туркменского муниципального района Ставропольского края</t>
  </si>
  <si>
    <t>2622005600</t>
  </si>
  <si>
    <t>02-07-2018 00:00:00</t>
  </si>
  <si>
    <t>27567409</t>
  </si>
  <si>
    <t>ООО "ЛУКОЙЛ-Ставропольэнерго"</t>
  </si>
  <si>
    <t>2624033219</t>
  </si>
  <si>
    <t>01-08-2011 00:00:00</t>
  </si>
  <si>
    <t>26355193</t>
  </si>
  <si>
    <t>ООО "Объединение котельных курорта" г. Железноводск</t>
  </si>
  <si>
    <t>2627016807</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</si>
  <si>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</si>
  <si>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</si>
  <si>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</si>
  <si>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</si>
  <si>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</si>
  <si>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</si>
  <si>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</si>
  <si>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</si>
  <si>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</si>
  <si>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</si>
  <si>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</si>
  <si>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</si>
  <si>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</si>
  <si>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</si>
  <si>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</si>
  <si>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</si>
  <si>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</si>
  <si>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</si>
  <si>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</si>
  <si>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</si>
  <si>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</si>
  <si>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</si>
  <si>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</si>
  <si>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</si>
  <si>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</si>
  <si>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</si>
  <si>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</si>
  <si>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</si>
  <si>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</si>
  <si>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</si>
  <si>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</si>
  <si>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</si>
  <si>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31311400</t>
  </si>
  <si>
    <t>ООО "Теплострой"</t>
  </si>
  <si>
    <t>2625033363</t>
  </si>
  <si>
    <t>11-05-2007 00:00:00</t>
  </si>
  <si>
    <t>26891277</t>
  </si>
  <si>
    <t>ООО "Теплый дом"</t>
  </si>
  <si>
    <t>2601009690</t>
  </si>
  <si>
    <t>11-01-2011 00:00:00</t>
  </si>
  <si>
    <t>27882380</t>
  </si>
  <si>
    <t>ООО "ЭНЕРГЕТИК" (котельная "Машук" в г. Пятигорске)</t>
  </si>
  <si>
    <t>2618800660</t>
  </si>
  <si>
    <t>261801001</t>
  </si>
  <si>
    <t>26-03-2012 00:00:00</t>
  </si>
  <si>
    <t>31369128</t>
  </si>
  <si>
    <t>ООО "ЭНЕРГИЯ"</t>
  </si>
  <si>
    <t>2630049200</t>
  </si>
  <si>
    <t>19-06-2019 00:00:00</t>
  </si>
  <si>
    <t>31335320</t>
  </si>
  <si>
    <t>ООО "Юг-Ресурс"</t>
  </si>
  <si>
    <t>0901047734</t>
  </si>
  <si>
    <t>090101001</t>
  </si>
  <si>
    <t>26355224</t>
  </si>
  <si>
    <t>ООО «Газпром трансгаз Ставрополь»</t>
  </si>
  <si>
    <t>2636032629</t>
  </si>
  <si>
    <t>30-06-1999 00:00:00</t>
  </si>
  <si>
    <t>30875804</t>
  </si>
  <si>
    <t>ООО УК "Он и к"</t>
  </si>
  <si>
    <t>2628039437</t>
  </si>
  <si>
    <t>20-07-2000 00:00:00</t>
  </si>
  <si>
    <t>30356084</t>
  </si>
  <si>
    <t>Обособленное подразделение "Ставропольское" АО "ГУ ЖКХ"</t>
  </si>
  <si>
    <t>5116000922</t>
  </si>
  <si>
    <t>263445001</t>
  </si>
  <si>
    <t>13-05-2009 00:00:00</t>
  </si>
  <si>
    <t>26355173</t>
  </si>
  <si>
    <t>ПАО "Завод Атлант"</t>
  </si>
  <si>
    <t>2607000333</t>
  </si>
  <si>
    <t>26-05-1994 00:00:00</t>
  </si>
  <si>
    <t>27051140</t>
  </si>
  <si>
    <t>ПАО "ОГК-2"</t>
  </si>
  <si>
    <t>2607018122</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</si>
  <si>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</si>
  <si>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</si>
  <si>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</si>
  <si>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</si>
  <si>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</si>
  <si>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</si>
  <si>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</si>
  <si>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</si>
  <si>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</si>
  <si>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</si>
  <si>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</si>
  <si>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</si>
  <si>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</si>
  <si>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</si>
  <si>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</si>
  <si>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</si>
  <si>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</si>
  <si>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</si>
  <si>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</si>
  <si>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</si>
  <si>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</si>
  <si>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</si>
  <si>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</si>
  <si>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</si>
  <si>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</si>
  <si>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</si>
  <si>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</si>
  <si>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</si>
  <si>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</si>
  <si>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</si>
  <si>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26355217</t>
  </si>
  <si>
    <t>ФГКУ "МСЧ УФСБ России по Ставропольскому краю" (филиал в г. Кисловодске)</t>
  </si>
  <si>
    <t>2633005786</t>
  </si>
  <si>
    <t>263301001</t>
  </si>
  <si>
    <t>26416944</t>
  </si>
  <si>
    <t>Филиал "Невинномысская ГРЭС" ПАО "Энел Россия"</t>
  </si>
  <si>
    <t>6671156423</t>
  </si>
  <si>
    <t>263102001</t>
  </si>
  <si>
    <t>27-10-2004 00:00:00</t>
  </si>
  <si>
    <t>31062737</t>
  </si>
  <si>
    <t>Филиал АО НПО «Микроген» в г. Ставрополь «Аллерген»</t>
  </si>
  <si>
    <t>7722422237</t>
  </si>
  <si>
    <t>01-01-2018 00:00:00</t>
  </si>
  <si>
    <t>26416974</t>
  </si>
  <si>
    <t>Филиал ПАО "ОГК-2"-Ставропольская ГРЭС</t>
  </si>
  <si>
    <t>260702001</t>
  </si>
  <si>
    <t>WARM</t>
  </si>
  <si>
    <t>01.06.2020</t>
  </si>
  <si>
    <t>1643</t>
  </si>
  <si>
    <t>357700, Ставропольский край, город-курорт Кисловодск, ул. Набережная, д.1</t>
  </si>
  <si>
    <t>Алейников Игорь Алексеевич</t>
  </si>
  <si>
    <t>Лысенко Светлана Вячеславовна</t>
  </si>
  <si>
    <t>ведущий экономист</t>
  </si>
  <si>
    <t>8 (87937) 5-15-05</t>
  </si>
  <si>
    <t>lysenko.sv@gpte26.ru</t>
  </si>
  <si>
    <t>О</t>
  </si>
  <si>
    <t>Город-курорт Кисловодск, Город-курорт Кисловодск (07715000);</t>
  </si>
  <si>
    <t>Тариф на тепловую энергию</t>
  </si>
  <si>
    <t>Централизованная система теплоснабжения</t>
  </si>
  <si>
    <t>Инвестиционная программа по ОАО "Теплосеть" по реконструкции и модернизациии системы  централизованного теплоснабжения  города-курорта Кисловодска на период до 2028 года</t>
  </si>
  <si>
    <t>https://portal.eias.ru/Portal/DownloadPage.aspx?type=12&amp;guid=1756c218-2ca4-4eb7-9929-976a26f7da9b</t>
  </si>
  <si>
    <t>https://portal.eias.ru/Portal/DownloadPage.aspx?type=12&amp;guid=1f067df2-198f-41e2-b986-e01ce85b7a9c</t>
  </si>
  <si>
    <t>https://tariff.eias.ru/disclo/get_file?p_guid=28127e35-0f5f-41dd-b20b-8065ebde80b3</t>
  </si>
  <si>
    <t xml:space="preserve"> Официальный сайт 
Единой информационной
системы в сфере закупок</t>
  </si>
  <si>
    <t xml:space="preserve">Публикация Плана закупок в ЕИС осуществляется в течение 10 календарных дней с даты утверждения, но не позднее 31 декабря текущего календарного года (Постановление от 10 сентября 2012 г. № 908). </t>
  </si>
  <si>
    <t>Положениеозакупкахтоваров,работ,услугООО"ГазпромтеплоэнергоКисловодск",утвержденноеПротоколом№6заседанияСоветадиректоровООО"ГазпромтеплоэнергоКисловодск"от14.02.2017г.</t>
  </si>
</sst>
</file>

<file path=xl/styles.xml><?xml version="1.0" encoding="utf-8"?>
<styleSheet xmlns="http://schemas.openxmlformats.org/spreadsheetml/2006/main">
  <fonts count="18">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
    <xf numFmtId="0" fontId="0" fillId="0" borderId="0" xfId="0"/>
    <xf numFmtId="0" fontId="0" fillId="0" borderId="0" xfId="0"/>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5.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31</xdr:row>
      <xdr:rowOff>0</xdr:rowOff>
    </xdr:from>
    <xdr:to>
      <xdr:col>21</xdr:col>
      <xdr:colOff>228600</xdr:colOff>
      <xdr:row>31</xdr:row>
      <xdr:rowOff>190500</xdr:rowOff>
    </xdr:to>
    <xdr:grpSp>
      <xdr:nvGrpSpPr>
        <xdr:cNvPr id="4" name="shCalendar" hidden="1"/>
        <xdr:cNvGrpSpPr>
          <a:grpSpLocks/>
        </xdr:cNvGrpSpPr>
      </xdr:nvGrpSpPr>
      <xdr:grpSpPr bwMode="auto">
        <a:xfrm>
          <a:off x="8401050" y="88677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6">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10525" y="90868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0" max="257" width="0" hidden="1" customWidth="1"/>
    <col min="258" max="258" width="3.7109375" customWidth="1"/>
    <col min="259" max="259" width="3.85546875" customWidth="1"/>
    <col min="260" max="260" width="3.7109375" customWidth="1"/>
    <col min="261" max="261" width="12.7109375" customWidth="1"/>
    <col min="262" max="262" width="52.7109375" customWidth="1"/>
    <col min="263" max="266" width="0" hidden="1" customWidth="1"/>
    <col min="267" max="267" width="12.28515625" customWidth="1"/>
    <col min="268" max="268" width="6.42578125" customWidth="1"/>
    <col min="269" max="269" width="12.28515625" customWidth="1"/>
    <col min="270" max="270" width="0" hidden="1" customWidth="1"/>
    <col min="271" max="271" width="3.7109375" customWidth="1"/>
    <col min="272" max="272" width="11.140625" bestFit="1" customWidth="1"/>
    <col min="275" max="275" width="11.140625" customWidth="1"/>
    <col min="506" max="513" width="0" hidden="1" customWidth="1"/>
    <col min="514" max="514" width="3.7109375" customWidth="1"/>
    <col min="515" max="515" width="3.85546875" customWidth="1"/>
    <col min="516" max="516" width="3.7109375" customWidth="1"/>
    <col min="517" max="517" width="12.7109375" customWidth="1"/>
    <col min="518" max="518" width="52.7109375" customWidth="1"/>
    <col min="519" max="522" width="0" hidden="1" customWidth="1"/>
    <col min="523" max="523" width="12.28515625" customWidth="1"/>
    <col min="524" max="524" width="6.42578125" customWidth="1"/>
    <col min="525" max="525" width="12.28515625" customWidth="1"/>
    <col min="526" max="526" width="0" hidden="1" customWidth="1"/>
    <col min="527" max="527" width="3.7109375" customWidth="1"/>
    <col min="528" max="528" width="11.140625" bestFit="1" customWidth="1"/>
    <col min="531" max="531" width="11.140625" customWidth="1"/>
    <col min="762" max="769" width="0" hidden="1" customWidth="1"/>
    <col min="770" max="770" width="3.7109375" customWidth="1"/>
    <col min="771" max="771" width="3.85546875" customWidth="1"/>
    <col min="772" max="772" width="3.7109375" customWidth="1"/>
    <col min="773" max="773" width="12.7109375" customWidth="1"/>
    <col min="774" max="774" width="52.7109375" customWidth="1"/>
    <col min="775" max="778" width="0" hidden="1" customWidth="1"/>
    <col min="779" max="779" width="12.28515625" customWidth="1"/>
    <col min="780" max="780" width="6.42578125" customWidth="1"/>
    <col min="781" max="781" width="12.28515625" customWidth="1"/>
    <col min="782" max="782" width="0" hidden="1" customWidth="1"/>
    <col min="783" max="783" width="3.7109375" customWidth="1"/>
    <col min="784" max="784" width="11.140625" bestFit="1" customWidth="1"/>
    <col min="787" max="787" width="11.140625" customWidth="1"/>
    <col min="1018" max="1025" width="0" hidden="1" customWidth="1"/>
    <col min="1026" max="1026" width="3.7109375" customWidth="1"/>
    <col min="1027" max="1027" width="3.85546875" customWidth="1"/>
    <col min="1028" max="1028" width="3.7109375" customWidth="1"/>
    <col min="1029" max="1029" width="12.7109375" customWidth="1"/>
    <col min="1030" max="1030" width="52.7109375" customWidth="1"/>
    <col min="1031" max="1034" width="0" hidden="1" customWidth="1"/>
    <col min="1035" max="1035" width="12.28515625" customWidth="1"/>
    <col min="1036" max="1036" width="6.42578125" customWidth="1"/>
    <col min="1037" max="1037" width="12.28515625" customWidth="1"/>
    <col min="1038" max="1038" width="0" hidden="1" customWidth="1"/>
    <col min="1039" max="1039" width="3.7109375" customWidth="1"/>
    <col min="1040" max="1040" width="11.140625" bestFit="1" customWidth="1"/>
    <col min="1043" max="1043" width="11.140625" customWidth="1"/>
    <col min="1274" max="1281" width="0" hidden="1" customWidth="1"/>
    <col min="1282" max="1282" width="3.7109375" customWidth="1"/>
    <col min="1283" max="1283" width="3.85546875" customWidth="1"/>
    <col min="1284" max="1284" width="3.7109375" customWidth="1"/>
    <col min="1285" max="1285" width="12.7109375" customWidth="1"/>
    <col min="1286" max="1286" width="52.7109375" customWidth="1"/>
    <col min="1287" max="1290" width="0" hidden="1" customWidth="1"/>
    <col min="1291" max="1291" width="12.28515625" customWidth="1"/>
    <col min="1292" max="1292" width="6.42578125" customWidth="1"/>
    <col min="1293" max="1293" width="12.28515625" customWidth="1"/>
    <col min="1294" max="1294" width="0" hidden="1" customWidth="1"/>
    <col min="1295" max="1295" width="3.7109375" customWidth="1"/>
    <col min="1296" max="1296" width="11.140625" bestFit="1" customWidth="1"/>
    <col min="1299" max="1299" width="11.140625" customWidth="1"/>
    <col min="1530" max="1537" width="0" hidden="1" customWidth="1"/>
    <col min="1538" max="1538" width="3.7109375" customWidth="1"/>
    <col min="1539" max="1539" width="3.85546875" customWidth="1"/>
    <col min="1540" max="1540" width="3.7109375" customWidth="1"/>
    <col min="1541" max="1541" width="12.7109375" customWidth="1"/>
    <col min="1542" max="1542" width="52.7109375" customWidth="1"/>
    <col min="1543" max="1546" width="0" hidden="1" customWidth="1"/>
    <col min="1547" max="1547" width="12.28515625" customWidth="1"/>
    <col min="1548" max="1548" width="6.42578125" customWidth="1"/>
    <col min="1549" max="1549" width="12.28515625" customWidth="1"/>
    <col min="1550" max="1550" width="0" hidden="1" customWidth="1"/>
    <col min="1551" max="1551" width="3.7109375" customWidth="1"/>
    <col min="1552" max="1552" width="11.140625" bestFit="1" customWidth="1"/>
    <col min="1555" max="1555" width="11.140625" customWidth="1"/>
    <col min="1786" max="1793" width="0" hidden="1" customWidth="1"/>
    <col min="1794" max="1794" width="3.7109375" customWidth="1"/>
    <col min="1795" max="1795" width="3.85546875" customWidth="1"/>
    <col min="1796" max="1796" width="3.7109375" customWidth="1"/>
    <col min="1797" max="1797" width="12.7109375" customWidth="1"/>
    <col min="1798" max="1798" width="52.7109375" customWidth="1"/>
    <col min="1799" max="1802" width="0" hidden="1" customWidth="1"/>
    <col min="1803" max="1803" width="12.28515625" customWidth="1"/>
    <col min="1804" max="1804" width="6.42578125" customWidth="1"/>
    <col min="1805" max="1805" width="12.28515625" customWidth="1"/>
    <col min="1806" max="1806" width="0" hidden="1" customWidth="1"/>
    <col min="1807" max="1807" width="3.7109375" customWidth="1"/>
    <col min="1808" max="1808" width="11.140625" bestFit="1" customWidth="1"/>
    <col min="1811" max="1811" width="11.140625" customWidth="1"/>
    <col min="2042" max="2049" width="0" hidden="1" customWidth="1"/>
    <col min="2050" max="2050" width="3.7109375" customWidth="1"/>
    <col min="2051" max="2051" width="3.85546875" customWidth="1"/>
    <col min="2052" max="2052" width="3.7109375" customWidth="1"/>
    <col min="2053" max="2053" width="12.7109375" customWidth="1"/>
    <col min="2054" max="2054" width="52.7109375" customWidth="1"/>
    <col min="2055" max="2058" width="0" hidden="1" customWidth="1"/>
    <col min="2059" max="2059" width="12.28515625" customWidth="1"/>
    <col min="2060" max="2060" width="6.42578125" customWidth="1"/>
    <col min="2061" max="2061" width="12.28515625" customWidth="1"/>
    <col min="2062" max="2062" width="0" hidden="1" customWidth="1"/>
    <col min="2063" max="2063" width="3.7109375" customWidth="1"/>
    <col min="2064" max="2064" width="11.140625" bestFit="1" customWidth="1"/>
    <col min="2067" max="2067" width="11.140625" customWidth="1"/>
    <col min="2298" max="2305" width="0" hidden="1" customWidth="1"/>
    <col min="2306" max="2306" width="3.7109375" customWidth="1"/>
    <col min="2307" max="2307" width="3.85546875" customWidth="1"/>
    <col min="2308" max="2308" width="3.7109375" customWidth="1"/>
    <col min="2309" max="2309" width="12.7109375" customWidth="1"/>
    <col min="2310" max="2310" width="52.7109375" customWidth="1"/>
    <col min="2311" max="2314" width="0" hidden="1" customWidth="1"/>
    <col min="2315" max="2315" width="12.28515625" customWidth="1"/>
    <col min="2316" max="2316" width="6.42578125" customWidth="1"/>
    <col min="2317" max="2317" width="12.28515625" customWidth="1"/>
    <col min="2318" max="2318" width="0" hidden="1" customWidth="1"/>
    <col min="2319" max="2319" width="3.7109375" customWidth="1"/>
    <col min="2320" max="2320" width="11.140625" bestFit="1" customWidth="1"/>
    <col min="2323" max="2323" width="11.140625" customWidth="1"/>
    <col min="2554" max="2561" width="0" hidden="1" customWidth="1"/>
    <col min="2562" max="2562" width="3.7109375" customWidth="1"/>
    <col min="2563" max="2563" width="3.85546875" customWidth="1"/>
    <col min="2564" max="2564" width="3.7109375" customWidth="1"/>
    <col min="2565" max="2565" width="12.7109375" customWidth="1"/>
    <col min="2566" max="2566" width="52.7109375" customWidth="1"/>
    <col min="2567" max="2570" width="0" hidden="1" customWidth="1"/>
    <col min="2571" max="2571" width="12.28515625" customWidth="1"/>
    <col min="2572" max="2572" width="6.42578125" customWidth="1"/>
    <col min="2573" max="2573" width="12.28515625" customWidth="1"/>
    <col min="2574" max="2574" width="0" hidden="1" customWidth="1"/>
    <col min="2575" max="2575" width="3.7109375" customWidth="1"/>
    <col min="2576" max="2576" width="11.140625" bestFit="1" customWidth="1"/>
    <col min="2579" max="2579" width="11.140625" customWidth="1"/>
    <col min="2810" max="2817" width="0" hidden="1" customWidth="1"/>
    <col min="2818" max="2818" width="3.7109375" customWidth="1"/>
    <col min="2819" max="2819" width="3.85546875" customWidth="1"/>
    <col min="2820" max="2820" width="3.7109375" customWidth="1"/>
    <col min="2821" max="2821" width="12.7109375" customWidth="1"/>
    <col min="2822" max="2822" width="52.7109375" customWidth="1"/>
    <col min="2823" max="2826" width="0" hidden="1" customWidth="1"/>
    <col min="2827" max="2827" width="12.28515625" customWidth="1"/>
    <col min="2828" max="2828" width="6.42578125" customWidth="1"/>
    <col min="2829" max="2829" width="12.28515625" customWidth="1"/>
    <col min="2830" max="2830" width="0" hidden="1" customWidth="1"/>
    <col min="2831" max="2831" width="3.7109375" customWidth="1"/>
    <col min="2832" max="2832" width="11.140625" bestFit="1" customWidth="1"/>
    <col min="2835" max="2835" width="11.140625" customWidth="1"/>
    <col min="3066" max="3073" width="0" hidden="1" customWidth="1"/>
    <col min="3074" max="3074" width="3.7109375" customWidth="1"/>
    <col min="3075" max="3075" width="3.85546875" customWidth="1"/>
    <col min="3076" max="3076" width="3.7109375" customWidth="1"/>
    <col min="3077" max="3077" width="12.7109375" customWidth="1"/>
    <col min="3078" max="3078" width="52.7109375" customWidth="1"/>
    <col min="3079" max="3082" width="0" hidden="1" customWidth="1"/>
    <col min="3083" max="3083" width="12.28515625" customWidth="1"/>
    <col min="3084" max="3084" width="6.42578125" customWidth="1"/>
    <col min="3085" max="3085" width="12.28515625" customWidth="1"/>
    <col min="3086" max="3086" width="0" hidden="1" customWidth="1"/>
    <col min="3087" max="3087" width="3.7109375" customWidth="1"/>
    <col min="3088" max="3088" width="11.140625" bestFit="1" customWidth="1"/>
    <col min="3091" max="3091" width="11.140625" customWidth="1"/>
    <col min="3322" max="3329" width="0" hidden="1" customWidth="1"/>
    <col min="3330" max="3330" width="3.7109375" customWidth="1"/>
    <col min="3331" max="3331" width="3.85546875" customWidth="1"/>
    <col min="3332" max="3332" width="3.7109375" customWidth="1"/>
    <col min="3333" max="3333" width="12.7109375" customWidth="1"/>
    <col min="3334" max="3334" width="52.7109375" customWidth="1"/>
    <col min="3335" max="3338" width="0" hidden="1" customWidth="1"/>
    <col min="3339" max="3339" width="12.28515625" customWidth="1"/>
    <col min="3340" max="3340" width="6.42578125" customWidth="1"/>
    <col min="3341" max="3341" width="12.28515625" customWidth="1"/>
    <col min="3342" max="3342" width="0" hidden="1" customWidth="1"/>
    <col min="3343" max="3343" width="3.7109375" customWidth="1"/>
    <col min="3344" max="3344" width="11.140625" bestFit="1" customWidth="1"/>
    <col min="3347" max="3347" width="11.140625" customWidth="1"/>
    <col min="3578" max="3585" width="0" hidden="1" customWidth="1"/>
    <col min="3586" max="3586" width="3.7109375" customWidth="1"/>
    <col min="3587" max="3587" width="3.85546875" customWidth="1"/>
    <col min="3588" max="3588" width="3.7109375" customWidth="1"/>
    <col min="3589" max="3589" width="12.7109375" customWidth="1"/>
    <col min="3590" max="3590" width="52.7109375" customWidth="1"/>
    <col min="3591" max="3594" width="0" hidden="1" customWidth="1"/>
    <col min="3595" max="3595" width="12.28515625" customWidth="1"/>
    <col min="3596" max="3596" width="6.42578125" customWidth="1"/>
    <col min="3597" max="3597" width="12.28515625" customWidth="1"/>
    <col min="3598" max="3598" width="0" hidden="1" customWidth="1"/>
    <col min="3599" max="3599" width="3.7109375" customWidth="1"/>
    <col min="3600" max="3600" width="11.140625" bestFit="1" customWidth="1"/>
    <col min="3603" max="3603" width="11.140625" customWidth="1"/>
    <col min="3834" max="3841" width="0" hidden="1" customWidth="1"/>
    <col min="3842" max="3842" width="3.7109375" customWidth="1"/>
    <col min="3843" max="3843" width="3.85546875" customWidth="1"/>
    <col min="3844" max="3844" width="3.7109375" customWidth="1"/>
    <col min="3845" max="3845" width="12.7109375" customWidth="1"/>
    <col min="3846" max="3846" width="52.7109375" customWidth="1"/>
    <col min="3847" max="3850" width="0" hidden="1" customWidth="1"/>
    <col min="3851" max="3851" width="12.28515625" customWidth="1"/>
    <col min="3852" max="3852" width="6.42578125" customWidth="1"/>
    <col min="3853" max="3853" width="12.28515625" customWidth="1"/>
    <col min="3854" max="3854" width="0" hidden="1" customWidth="1"/>
    <col min="3855" max="3855" width="3.7109375" customWidth="1"/>
    <col min="3856" max="3856" width="11.140625" bestFit="1" customWidth="1"/>
    <col min="3859" max="3859" width="11.140625" customWidth="1"/>
    <col min="4090" max="4097" width="0" hidden="1" customWidth="1"/>
    <col min="4098" max="4098" width="3.7109375" customWidth="1"/>
    <col min="4099" max="4099" width="3.85546875" customWidth="1"/>
    <col min="4100" max="4100" width="3.7109375" customWidth="1"/>
    <col min="4101" max="4101" width="12.7109375" customWidth="1"/>
    <col min="4102" max="4102" width="52.7109375" customWidth="1"/>
    <col min="4103" max="4106" width="0" hidden="1" customWidth="1"/>
    <col min="4107" max="4107" width="12.28515625" customWidth="1"/>
    <col min="4108" max="4108" width="6.42578125" customWidth="1"/>
    <col min="4109" max="4109" width="12.28515625" customWidth="1"/>
    <col min="4110" max="4110" width="0" hidden="1" customWidth="1"/>
    <col min="4111" max="4111" width="3.7109375" customWidth="1"/>
    <col min="4112" max="4112" width="11.140625" bestFit="1" customWidth="1"/>
    <col min="4115" max="4115" width="11.140625" customWidth="1"/>
    <col min="4346" max="4353" width="0" hidden="1" customWidth="1"/>
    <col min="4354" max="4354" width="3.7109375" customWidth="1"/>
    <col min="4355" max="4355" width="3.85546875" customWidth="1"/>
    <col min="4356" max="4356" width="3.7109375" customWidth="1"/>
    <col min="4357" max="4357" width="12.7109375" customWidth="1"/>
    <col min="4358" max="4358" width="52.7109375" customWidth="1"/>
    <col min="4359" max="4362" width="0" hidden="1" customWidth="1"/>
    <col min="4363" max="4363" width="12.28515625" customWidth="1"/>
    <col min="4364" max="4364" width="6.42578125" customWidth="1"/>
    <col min="4365" max="4365" width="12.28515625" customWidth="1"/>
    <col min="4366" max="4366" width="0" hidden="1" customWidth="1"/>
    <col min="4367" max="4367" width="3.7109375" customWidth="1"/>
    <col min="4368" max="4368" width="11.140625" bestFit="1" customWidth="1"/>
    <col min="4371" max="4371" width="11.140625" customWidth="1"/>
    <col min="4602" max="4609" width="0" hidden="1" customWidth="1"/>
    <col min="4610" max="4610" width="3.7109375" customWidth="1"/>
    <col min="4611" max="4611" width="3.85546875" customWidth="1"/>
    <col min="4612" max="4612" width="3.7109375" customWidth="1"/>
    <col min="4613" max="4613" width="12.7109375" customWidth="1"/>
    <col min="4614" max="4614" width="52.7109375" customWidth="1"/>
    <col min="4615" max="4618" width="0" hidden="1" customWidth="1"/>
    <col min="4619" max="4619" width="12.28515625" customWidth="1"/>
    <col min="4620" max="4620" width="6.42578125" customWidth="1"/>
    <col min="4621" max="4621" width="12.28515625" customWidth="1"/>
    <col min="4622" max="4622" width="0" hidden="1" customWidth="1"/>
    <col min="4623" max="4623" width="3.7109375" customWidth="1"/>
    <col min="4624" max="4624" width="11.140625" bestFit="1" customWidth="1"/>
    <col min="4627" max="4627" width="11.140625" customWidth="1"/>
    <col min="4858" max="4865" width="0" hidden="1" customWidth="1"/>
    <col min="4866" max="4866" width="3.7109375" customWidth="1"/>
    <col min="4867" max="4867" width="3.85546875" customWidth="1"/>
    <col min="4868" max="4868" width="3.7109375" customWidth="1"/>
    <col min="4869" max="4869" width="12.7109375" customWidth="1"/>
    <col min="4870" max="4870" width="52.7109375" customWidth="1"/>
    <col min="4871" max="4874" width="0" hidden="1" customWidth="1"/>
    <col min="4875" max="4875" width="12.28515625" customWidth="1"/>
    <col min="4876" max="4876" width="6.42578125" customWidth="1"/>
    <col min="4877" max="4877" width="12.28515625" customWidth="1"/>
    <col min="4878" max="4878" width="0" hidden="1" customWidth="1"/>
    <col min="4879" max="4879" width="3.7109375" customWidth="1"/>
    <col min="4880" max="4880" width="11.140625" bestFit="1" customWidth="1"/>
    <col min="4883" max="4883" width="11.140625" customWidth="1"/>
    <col min="5114" max="5121" width="0" hidden="1" customWidth="1"/>
    <col min="5122" max="5122" width="3.7109375" customWidth="1"/>
    <col min="5123" max="5123" width="3.85546875" customWidth="1"/>
    <col min="5124" max="5124" width="3.7109375" customWidth="1"/>
    <col min="5125" max="5125" width="12.7109375" customWidth="1"/>
    <col min="5126" max="5126" width="52.7109375" customWidth="1"/>
    <col min="5127" max="5130" width="0" hidden="1" customWidth="1"/>
    <col min="5131" max="5131" width="12.28515625" customWidth="1"/>
    <col min="5132" max="5132" width="6.42578125" customWidth="1"/>
    <col min="5133" max="5133" width="12.28515625" customWidth="1"/>
    <col min="5134" max="5134" width="0" hidden="1" customWidth="1"/>
    <col min="5135" max="5135" width="3.7109375" customWidth="1"/>
    <col min="5136" max="5136" width="11.140625" bestFit="1" customWidth="1"/>
    <col min="5139" max="5139" width="11.140625" customWidth="1"/>
    <col min="5370" max="5377" width="0" hidden="1" customWidth="1"/>
    <col min="5378" max="5378" width="3.7109375" customWidth="1"/>
    <col min="5379" max="5379" width="3.85546875" customWidth="1"/>
    <col min="5380" max="5380" width="3.7109375" customWidth="1"/>
    <col min="5381" max="5381" width="12.7109375" customWidth="1"/>
    <col min="5382" max="5382" width="52.7109375" customWidth="1"/>
    <col min="5383" max="5386" width="0" hidden="1" customWidth="1"/>
    <col min="5387" max="5387" width="12.28515625" customWidth="1"/>
    <col min="5388" max="5388" width="6.42578125" customWidth="1"/>
    <col min="5389" max="5389" width="12.28515625" customWidth="1"/>
    <col min="5390" max="5390" width="0" hidden="1" customWidth="1"/>
    <col min="5391" max="5391" width="3.7109375" customWidth="1"/>
    <col min="5392" max="5392" width="11.140625" bestFit="1" customWidth="1"/>
    <col min="5395" max="5395" width="11.140625" customWidth="1"/>
    <col min="5626" max="5633" width="0" hidden="1" customWidth="1"/>
    <col min="5634" max="5634" width="3.7109375" customWidth="1"/>
    <col min="5635" max="5635" width="3.85546875" customWidth="1"/>
    <col min="5636" max="5636" width="3.7109375" customWidth="1"/>
    <col min="5637" max="5637" width="12.7109375" customWidth="1"/>
    <col min="5638" max="5638" width="52.7109375" customWidth="1"/>
    <col min="5639" max="5642" width="0" hidden="1" customWidth="1"/>
    <col min="5643" max="5643" width="12.28515625" customWidth="1"/>
    <col min="5644" max="5644" width="6.42578125" customWidth="1"/>
    <col min="5645" max="5645" width="12.28515625" customWidth="1"/>
    <col min="5646" max="5646" width="0" hidden="1" customWidth="1"/>
    <col min="5647" max="5647" width="3.7109375" customWidth="1"/>
    <col min="5648" max="5648" width="11.140625" bestFit="1" customWidth="1"/>
    <col min="5651" max="5651" width="11.140625" customWidth="1"/>
    <col min="5882" max="5889" width="0" hidden="1" customWidth="1"/>
    <col min="5890" max="5890" width="3.7109375" customWidth="1"/>
    <col min="5891" max="5891" width="3.85546875" customWidth="1"/>
    <col min="5892" max="5892" width="3.7109375" customWidth="1"/>
    <col min="5893" max="5893" width="12.7109375" customWidth="1"/>
    <col min="5894" max="5894" width="52.7109375" customWidth="1"/>
    <col min="5895" max="5898" width="0" hidden="1" customWidth="1"/>
    <col min="5899" max="5899" width="12.28515625" customWidth="1"/>
    <col min="5900" max="5900" width="6.42578125" customWidth="1"/>
    <col min="5901" max="5901" width="12.28515625" customWidth="1"/>
    <col min="5902" max="5902" width="0" hidden="1" customWidth="1"/>
    <col min="5903" max="5903" width="3.7109375" customWidth="1"/>
    <col min="5904" max="5904" width="11.140625" bestFit="1" customWidth="1"/>
    <col min="5907" max="5907" width="11.140625" customWidth="1"/>
    <col min="6138" max="6145" width="0" hidden="1" customWidth="1"/>
    <col min="6146" max="6146" width="3.7109375" customWidth="1"/>
    <col min="6147" max="6147" width="3.85546875" customWidth="1"/>
    <col min="6148" max="6148" width="3.7109375" customWidth="1"/>
    <col min="6149" max="6149" width="12.7109375" customWidth="1"/>
    <col min="6150" max="6150" width="52.7109375" customWidth="1"/>
    <col min="6151" max="6154" width="0" hidden="1" customWidth="1"/>
    <col min="6155" max="6155" width="12.28515625" customWidth="1"/>
    <col min="6156" max="6156" width="6.42578125" customWidth="1"/>
    <col min="6157" max="6157" width="12.28515625" customWidth="1"/>
    <col min="6158" max="6158" width="0" hidden="1" customWidth="1"/>
    <col min="6159" max="6159" width="3.7109375" customWidth="1"/>
    <col min="6160" max="6160" width="11.140625" bestFit="1" customWidth="1"/>
    <col min="6163" max="6163" width="11.140625" customWidth="1"/>
    <col min="6394" max="6401" width="0" hidden="1" customWidth="1"/>
    <col min="6402" max="6402" width="3.7109375" customWidth="1"/>
    <col min="6403" max="6403" width="3.85546875" customWidth="1"/>
    <col min="6404" max="6404" width="3.7109375" customWidth="1"/>
    <col min="6405" max="6405" width="12.7109375" customWidth="1"/>
    <col min="6406" max="6406" width="52.7109375" customWidth="1"/>
    <col min="6407" max="6410" width="0" hidden="1" customWidth="1"/>
    <col min="6411" max="6411" width="12.28515625" customWidth="1"/>
    <col min="6412" max="6412" width="6.42578125" customWidth="1"/>
    <col min="6413" max="6413" width="12.28515625" customWidth="1"/>
    <col min="6414" max="6414" width="0" hidden="1" customWidth="1"/>
    <col min="6415" max="6415" width="3.7109375" customWidth="1"/>
    <col min="6416" max="6416" width="11.140625" bestFit="1" customWidth="1"/>
    <col min="6419" max="6419" width="11.140625" customWidth="1"/>
    <col min="6650" max="6657" width="0" hidden="1" customWidth="1"/>
    <col min="6658" max="6658" width="3.7109375" customWidth="1"/>
    <col min="6659" max="6659" width="3.85546875" customWidth="1"/>
    <col min="6660" max="6660" width="3.7109375" customWidth="1"/>
    <col min="6661" max="6661" width="12.7109375" customWidth="1"/>
    <col min="6662" max="6662" width="52.7109375" customWidth="1"/>
    <col min="6663" max="6666" width="0" hidden="1" customWidth="1"/>
    <col min="6667" max="6667" width="12.28515625" customWidth="1"/>
    <col min="6668" max="6668" width="6.42578125" customWidth="1"/>
    <col min="6669" max="6669" width="12.28515625" customWidth="1"/>
    <col min="6670" max="6670" width="0" hidden="1" customWidth="1"/>
    <col min="6671" max="6671" width="3.7109375" customWidth="1"/>
    <col min="6672" max="6672" width="11.140625" bestFit="1" customWidth="1"/>
    <col min="6675" max="6675" width="11.140625" customWidth="1"/>
    <col min="6906" max="6913" width="0" hidden="1" customWidth="1"/>
    <col min="6914" max="6914" width="3.7109375" customWidth="1"/>
    <col min="6915" max="6915" width="3.85546875" customWidth="1"/>
    <col min="6916" max="6916" width="3.7109375" customWidth="1"/>
    <col min="6917" max="6917" width="12.7109375" customWidth="1"/>
    <col min="6918" max="6918" width="52.7109375" customWidth="1"/>
    <col min="6919" max="6922" width="0" hidden="1" customWidth="1"/>
    <col min="6923" max="6923" width="12.28515625" customWidth="1"/>
    <col min="6924" max="6924" width="6.42578125" customWidth="1"/>
    <col min="6925" max="6925" width="12.28515625" customWidth="1"/>
    <col min="6926" max="6926" width="0" hidden="1" customWidth="1"/>
    <col min="6927" max="6927" width="3.7109375" customWidth="1"/>
    <col min="6928" max="6928" width="11.140625" bestFit="1" customWidth="1"/>
    <col min="6931" max="6931" width="11.140625" customWidth="1"/>
    <col min="7162" max="7169" width="0" hidden="1" customWidth="1"/>
    <col min="7170" max="7170" width="3.7109375" customWidth="1"/>
    <col min="7171" max="7171" width="3.85546875" customWidth="1"/>
    <col min="7172" max="7172" width="3.7109375" customWidth="1"/>
    <col min="7173" max="7173" width="12.7109375" customWidth="1"/>
    <col min="7174" max="7174" width="52.7109375" customWidth="1"/>
    <col min="7175" max="7178" width="0" hidden="1" customWidth="1"/>
    <col min="7179" max="7179" width="12.28515625" customWidth="1"/>
    <col min="7180" max="7180" width="6.42578125" customWidth="1"/>
    <col min="7181" max="7181" width="12.28515625" customWidth="1"/>
    <col min="7182" max="7182" width="0" hidden="1" customWidth="1"/>
    <col min="7183" max="7183" width="3.7109375" customWidth="1"/>
    <col min="7184" max="7184" width="11.140625" bestFit="1" customWidth="1"/>
    <col min="7187" max="7187" width="11.140625" customWidth="1"/>
    <col min="7418" max="7425" width="0" hidden="1" customWidth="1"/>
    <col min="7426" max="7426" width="3.7109375" customWidth="1"/>
    <col min="7427" max="7427" width="3.85546875" customWidth="1"/>
    <col min="7428" max="7428" width="3.7109375" customWidth="1"/>
    <col min="7429" max="7429" width="12.7109375" customWidth="1"/>
    <col min="7430" max="7430" width="52.7109375" customWidth="1"/>
    <col min="7431" max="7434" width="0" hidden="1" customWidth="1"/>
    <col min="7435" max="7435" width="12.28515625" customWidth="1"/>
    <col min="7436" max="7436" width="6.42578125" customWidth="1"/>
    <col min="7437" max="7437" width="12.28515625" customWidth="1"/>
    <col min="7438" max="7438" width="0" hidden="1" customWidth="1"/>
    <col min="7439" max="7439" width="3.7109375" customWidth="1"/>
    <col min="7440" max="7440" width="11.140625" bestFit="1" customWidth="1"/>
    <col min="7443" max="7443" width="11.140625" customWidth="1"/>
    <col min="7674" max="7681" width="0" hidden="1" customWidth="1"/>
    <col min="7682" max="7682" width="3.7109375" customWidth="1"/>
    <col min="7683" max="7683" width="3.85546875" customWidth="1"/>
    <col min="7684" max="7684" width="3.7109375" customWidth="1"/>
    <col min="7685" max="7685" width="12.7109375" customWidth="1"/>
    <col min="7686" max="7686" width="52.7109375" customWidth="1"/>
    <col min="7687" max="7690" width="0" hidden="1" customWidth="1"/>
    <col min="7691" max="7691" width="12.28515625" customWidth="1"/>
    <col min="7692" max="7692" width="6.42578125" customWidth="1"/>
    <col min="7693" max="7693" width="12.28515625" customWidth="1"/>
    <col min="7694" max="7694" width="0" hidden="1" customWidth="1"/>
    <col min="7695" max="7695" width="3.7109375" customWidth="1"/>
    <col min="7696" max="7696" width="11.140625" bestFit="1" customWidth="1"/>
    <col min="7699" max="7699" width="11.140625" customWidth="1"/>
    <col min="7930" max="7937" width="0" hidden="1" customWidth="1"/>
    <col min="7938" max="7938" width="3.7109375" customWidth="1"/>
    <col min="7939" max="7939" width="3.85546875" customWidth="1"/>
    <col min="7940" max="7940" width="3.7109375" customWidth="1"/>
    <col min="7941" max="7941" width="12.7109375" customWidth="1"/>
    <col min="7942" max="7942" width="52.7109375" customWidth="1"/>
    <col min="7943" max="7946" width="0" hidden="1" customWidth="1"/>
    <col min="7947" max="7947" width="12.28515625" customWidth="1"/>
    <col min="7948" max="7948" width="6.42578125" customWidth="1"/>
    <col min="7949" max="7949" width="12.28515625" customWidth="1"/>
    <col min="7950" max="7950" width="0" hidden="1" customWidth="1"/>
    <col min="7951" max="7951" width="3.7109375" customWidth="1"/>
    <col min="7952" max="7952" width="11.140625" bestFit="1" customWidth="1"/>
    <col min="7955" max="7955" width="11.140625" customWidth="1"/>
    <col min="8186" max="8193" width="0" hidden="1" customWidth="1"/>
    <col min="8194" max="8194" width="3.7109375" customWidth="1"/>
    <col min="8195" max="8195" width="3.85546875" customWidth="1"/>
    <col min="8196" max="8196" width="3.7109375" customWidth="1"/>
    <col min="8197" max="8197" width="12.7109375" customWidth="1"/>
    <col min="8198" max="8198" width="52.7109375" customWidth="1"/>
    <col min="8199" max="8202" width="0" hidden="1" customWidth="1"/>
    <col min="8203" max="8203" width="12.28515625" customWidth="1"/>
    <col min="8204" max="8204" width="6.42578125" customWidth="1"/>
    <col min="8205" max="8205" width="12.28515625" customWidth="1"/>
    <col min="8206" max="8206" width="0" hidden="1" customWidth="1"/>
    <col min="8207" max="8207" width="3.7109375" customWidth="1"/>
    <col min="8208" max="8208" width="11.140625" bestFit="1" customWidth="1"/>
    <col min="8211" max="8211" width="11.140625" customWidth="1"/>
    <col min="8442" max="8449" width="0" hidden="1" customWidth="1"/>
    <col min="8450" max="8450" width="3.7109375" customWidth="1"/>
    <col min="8451" max="8451" width="3.85546875" customWidth="1"/>
    <col min="8452" max="8452" width="3.7109375" customWidth="1"/>
    <col min="8453" max="8453" width="12.7109375" customWidth="1"/>
    <col min="8454" max="8454" width="52.7109375" customWidth="1"/>
    <col min="8455" max="8458" width="0" hidden="1" customWidth="1"/>
    <col min="8459" max="8459" width="12.28515625" customWidth="1"/>
    <col min="8460" max="8460" width="6.42578125" customWidth="1"/>
    <col min="8461" max="8461" width="12.28515625" customWidth="1"/>
    <col min="8462" max="8462" width="0" hidden="1" customWidth="1"/>
    <col min="8463" max="8463" width="3.7109375" customWidth="1"/>
    <col min="8464" max="8464" width="11.140625" bestFit="1" customWidth="1"/>
    <col min="8467" max="8467" width="11.140625" customWidth="1"/>
    <col min="8698" max="8705" width="0" hidden="1" customWidth="1"/>
    <col min="8706" max="8706" width="3.7109375" customWidth="1"/>
    <col min="8707" max="8707" width="3.85546875" customWidth="1"/>
    <col min="8708" max="8708" width="3.7109375" customWidth="1"/>
    <col min="8709" max="8709" width="12.7109375" customWidth="1"/>
    <col min="8710" max="8710" width="52.7109375" customWidth="1"/>
    <col min="8711" max="8714" width="0" hidden="1" customWidth="1"/>
    <col min="8715" max="8715" width="12.28515625" customWidth="1"/>
    <col min="8716" max="8716" width="6.42578125" customWidth="1"/>
    <col min="8717" max="8717" width="12.28515625" customWidth="1"/>
    <col min="8718" max="8718" width="0" hidden="1" customWidth="1"/>
    <col min="8719" max="8719" width="3.7109375" customWidth="1"/>
    <col min="8720" max="8720" width="11.140625" bestFit="1" customWidth="1"/>
    <col min="8723" max="8723" width="11.140625" customWidth="1"/>
    <col min="8954" max="8961" width="0" hidden="1" customWidth="1"/>
    <col min="8962" max="8962" width="3.7109375" customWidth="1"/>
    <col min="8963" max="8963" width="3.85546875" customWidth="1"/>
    <col min="8964" max="8964" width="3.7109375" customWidth="1"/>
    <col min="8965" max="8965" width="12.7109375" customWidth="1"/>
    <col min="8966" max="8966" width="52.7109375" customWidth="1"/>
    <col min="8967" max="8970" width="0" hidden="1" customWidth="1"/>
    <col min="8971" max="8971" width="12.28515625" customWidth="1"/>
    <col min="8972" max="8972" width="6.42578125" customWidth="1"/>
    <col min="8973" max="8973" width="12.28515625" customWidth="1"/>
    <col min="8974" max="8974" width="0" hidden="1" customWidth="1"/>
    <col min="8975" max="8975" width="3.7109375" customWidth="1"/>
    <col min="8976" max="8976" width="11.140625" bestFit="1" customWidth="1"/>
    <col min="8979" max="8979" width="11.140625" customWidth="1"/>
    <col min="9210" max="9217" width="0" hidden="1" customWidth="1"/>
    <col min="9218" max="9218" width="3.7109375" customWidth="1"/>
    <col min="9219" max="9219" width="3.85546875" customWidth="1"/>
    <col min="9220" max="9220" width="3.7109375" customWidth="1"/>
    <col min="9221" max="9221" width="12.7109375" customWidth="1"/>
    <col min="9222" max="9222" width="52.7109375" customWidth="1"/>
    <col min="9223" max="9226" width="0" hidden="1" customWidth="1"/>
    <col min="9227" max="9227" width="12.28515625" customWidth="1"/>
    <col min="9228" max="9228" width="6.42578125" customWidth="1"/>
    <col min="9229" max="9229" width="12.28515625" customWidth="1"/>
    <col min="9230" max="9230" width="0" hidden="1" customWidth="1"/>
    <col min="9231" max="9231" width="3.7109375" customWidth="1"/>
    <col min="9232" max="9232" width="11.140625" bestFit="1" customWidth="1"/>
    <col min="9235" max="9235" width="11.140625" customWidth="1"/>
    <col min="9466" max="9473" width="0" hidden="1" customWidth="1"/>
    <col min="9474" max="9474" width="3.7109375" customWidth="1"/>
    <col min="9475" max="9475" width="3.85546875" customWidth="1"/>
    <col min="9476" max="9476" width="3.7109375" customWidth="1"/>
    <col min="9477" max="9477" width="12.7109375" customWidth="1"/>
    <col min="9478" max="9478" width="52.7109375" customWidth="1"/>
    <col min="9479" max="9482" width="0" hidden="1" customWidth="1"/>
    <col min="9483" max="9483" width="12.28515625" customWidth="1"/>
    <col min="9484" max="9484" width="6.42578125" customWidth="1"/>
    <col min="9485" max="9485" width="12.28515625" customWidth="1"/>
    <col min="9486" max="9486" width="0" hidden="1" customWidth="1"/>
    <col min="9487" max="9487" width="3.7109375" customWidth="1"/>
    <col min="9488" max="9488" width="11.140625" bestFit="1" customWidth="1"/>
    <col min="9491" max="9491" width="11.140625" customWidth="1"/>
    <col min="9722" max="9729" width="0" hidden="1" customWidth="1"/>
    <col min="9730" max="9730" width="3.7109375" customWidth="1"/>
    <col min="9731" max="9731" width="3.85546875" customWidth="1"/>
    <col min="9732" max="9732" width="3.7109375" customWidth="1"/>
    <col min="9733" max="9733" width="12.7109375" customWidth="1"/>
    <col min="9734" max="9734" width="52.7109375" customWidth="1"/>
    <col min="9735" max="9738" width="0" hidden="1" customWidth="1"/>
    <col min="9739" max="9739" width="12.28515625" customWidth="1"/>
    <col min="9740" max="9740" width="6.42578125" customWidth="1"/>
    <col min="9741" max="9741" width="12.28515625" customWidth="1"/>
    <col min="9742" max="9742" width="0" hidden="1" customWidth="1"/>
    <col min="9743" max="9743" width="3.7109375" customWidth="1"/>
    <col min="9744" max="9744" width="11.140625" bestFit="1" customWidth="1"/>
    <col min="9747" max="9747" width="11.140625" customWidth="1"/>
    <col min="9978" max="9985" width="0" hidden="1" customWidth="1"/>
    <col min="9986" max="9986" width="3.7109375" customWidth="1"/>
    <col min="9987" max="9987" width="3.85546875" customWidth="1"/>
    <col min="9988" max="9988" width="3.7109375" customWidth="1"/>
    <col min="9989" max="9989" width="12.7109375" customWidth="1"/>
    <col min="9990" max="9990" width="52.7109375" customWidth="1"/>
    <col min="9991" max="9994" width="0" hidden="1" customWidth="1"/>
    <col min="9995" max="9995" width="12.28515625" customWidth="1"/>
    <col min="9996" max="9996" width="6.42578125" customWidth="1"/>
    <col min="9997" max="9997" width="12.28515625" customWidth="1"/>
    <col min="9998" max="9998" width="0" hidden="1" customWidth="1"/>
    <col min="9999" max="9999" width="3.7109375" customWidth="1"/>
    <col min="10000" max="10000" width="11.140625" bestFit="1" customWidth="1"/>
    <col min="10003" max="10003" width="11.140625" customWidth="1"/>
    <col min="10234" max="10241" width="0" hidden="1" customWidth="1"/>
    <col min="10242" max="10242" width="3.7109375" customWidth="1"/>
    <col min="10243" max="10243" width="3.85546875" customWidth="1"/>
    <col min="10244" max="10244" width="3.7109375" customWidth="1"/>
    <col min="10245" max="10245" width="12.7109375" customWidth="1"/>
    <col min="10246" max="10246" width="52.7109375" customWidth="1"/>
    <col min="10247" max="10250" width="0" hidden="1" customWidth="1"/>
    <col min="10251" max="10251" width="12.28515625" customWidth="1"/>
    <col min="10252" max="10252" width="6.42578125" customWidth="1"/>
    <col min="10253" max="10253" width="12.28515625" customWidth="1"/>
    <col min="10254" max="10254" width="0" hidden="1" customWidth="1"/>
    <col min="10255" max="10255" width="3.7109375" customWidth="1"/>
    <col min="10256" max="10256" width="11.140625" bestFit="1" customWidth="1"/>
    <col min="10259" max="10259" width="11.140625" customWidth="1"/>
    <col min="10490" max="10497" width="0" hidden="1" customWidth="1"/>
    <col min="10498" max="10498" width="3.7109375" customWidth="1"/>
    <col min="10499" max="10499" width="3.85546875" customWidth="1"/>
    <col min="10500" max="10500" width="3.7109375" customWidth="1"/>
    <col min="10501" max="10501" width="12.7109375" customWidth="1"/>
    <col min="10502" max="10502" width="52.7109375" customWidth="1"/>
    <col min="10503" max="10506" width="0" hidden="1" customWidth="1"/>
    <col min="10507" max="10507" width="12.28515625" customWidth="1"/>
    <col min="10508" max="10508" width="6.42578125" customWidth="1"/>
    <col min="10509" max="10509" width="12.28515625" customWidth="1"/>
    <col min="10510" max="10510" width="0" hidden="1" customWidth="1"/>
    <col min="10511" max="10511" width="3.7109375" customWidth="1"/>
    <col min="10512" max="10512" width="11.140625" bestFit="1" customWidth="1"/>
    <col min="10515" max="10515" width="11.140625" customWidth="1"/>
    <col min="10746" max="10753" width="0" hidden="1" customWidth="1"/>
    <col min="10754" max="10754" width="3.7109375" customWidth="1"/>
    <col min="10755" max="10755" width="3.85546875" customWidth="1"/>
    <col min="10756" max="10756" width="3.7109375" customWidth="1"/>
    <col min="10757" max="10757" width="12.7109375" customWidth="1"/>
    <col min="10758" max="10758" width="52.7109375" customWidth="1"/>
    <col min="10759" max="10762" width="0" hidden="1" customWidth="1"/>
    <col min="10763" max="10763" width="12.28515625" customWidth="1"/>
    <col min="10764" max="10764" width="6.42578125" customWidth="1"/>
    <col min="10765" max="10765" width="12.28515625" customWidth="1"/>
    <col min="10766" max="10766" width="0" hidden="1" customWidth="1"/>
    <col min="10767" max="10767" width="3.7109375" customWidth="1"/>
    <col min="10768" max="10768" width="11.140625" bestFit="1" customWidth="1"/>
    <col min="10771" max="10771" width="11.140625" customWidth="1"/>
    <col min="11002" max="11009" width="0" hidden="1" customWidth="1"/>
    <col min="11010" max="11010" width="3.7109375" customWidth="1"/>
    <col min="11011" max="11011" width="3.85546875" customWidth="1"/>
    <col min="11012" max="11012" width="3.7109375" customWidth="1"/>
    <col min="11013" max="11013" width="12.7109375" customWidth="1"/>
    <col min="11014" max="11014" width="52.7109375" customWidth="1"/>
    <col min="11015" max="11018" width="0" hidden="1" customWidth="1"/>
    <col min="11019" max="11019" width="12.28515625" customWidth="1"/>
    <col min="11020" max="11020" width="6.42578125" customWidth="1"/>
    <col min="11021" max="11021" width="12.28515625" customWidth="1"/>
    <col min="11022" max="11022" width="0" hidden="1" customWidth="1"/>
    <col min="11023" max="11023" width="3.7109375" customWidth="1"/>
    <col min="11024" max="11024" width="11.140625" bestFit="1" customWidth="1"/>
    <col min="11027" max="11027" width="11.140625" customWidth="1"/>
    <col min="11258" max="11265" width="0" hidden="1" customWidth="1"/>
    <col min="11266" max="11266" width="3.7109375" customWidth="1"/>
    <col min="11267" max="11267" width="3.85546875" customWidth="1"/>
    <col min="11268" max="11268" width="3.7109375" customWidth="1"/>
    <col min="11269" max="11269" width="12.7109375" customWidth="1"/>
    <col min="11270" max="11270" width="52.7109375" customWidth="1"/>
    <col min="11271" max="11274" width="0" hidden="1" customWidth="1"/>
    <col min="11275" max="11275" width="12.28515625" customWidth="1"/>
    <col min="11276" max="11276" width="6.42578125" customWidth="1"/>
    <col min="11277" max="11277" width="12.28515625" customWidth="1"/>
    <col min="11278" max="11278" width="0" hidden="1" customWidth="1"/>
    <col min="11279" max="11279" width="3.7109375" customWidth="1"/>
    <col min="11280" max="11280" width="11.140625" bestFit="1" customWidth="1"/>
    <col min="11283" max="11283" width="11.140625" customWidth="1"/>
    <col min="11514" max="11521" width="0" hidden="1" customWidth="1"/>
    <col min="11522" max="11522" width="3.7109375" customWidth="1"/>
    <col min="11523" max="11523" width="3.85546875" customWidth="1"/>
    <col min="11524" max="11524" width="3.7109375" customWidth="1"/>
    <col min="11525" max="11525" width="12.7109375" customWidth="1"/>
    <col min="11526" max="11526" width="52.7109375" customWidth="1"/>
    <col min="11527" max="11530" width="0" hidden="1" customWidth="1"/>
    <col min="11531" max="11531" width="12.28515625" customWidth="1"/>
    <col min="11532" max="11532" width="6.42578125" customWidth="1"/>
    <col min="11533" max="11533" width="12.28515625" customWidth="1"/>
    <col min="11534" max="11534" width="0" hidden="1" customWidth="1"/>
    <col min="11535" max="11535" width="3.7109375" customWidth="1"/>
    <col min="11536" max="11536" width="11.140625" bestFit="1" customWidth="1"/>
    <col min="11539" max="11539" width="11.140625" customWidth="1"/>
    <col min="11770" max="11777" width="0" hidden="1" customWidth="1"/>
    <col min="11778" max="11778" width="3.7109375" customWidth="1"/>
    <col min="11779" max="11779" width="3.85546875" customWidth="1"/>
    <col min="11780" max="11780" width="3.7109375" customWidth="1"/>
    <col min="11781" max="11781" width="12.7109375" customWidth="1"/>
    <col min="11782" max="11782" width="52.7109375" customWidth="1"/>
    <col min="11783" max="11786" width="0" hidden="1" customWidth="1"/>
    <col min="11787" max="11787" width="12.28515625" customWidth="1"/>
    <col min="11788" max="11788" width="6.42578125" customWidth="1"/>
    <col min="11789" max="11789" width="12.28515625" customWidth="1"/>
    <col min="11790" max="11790" width="0" hidden="1" customWidth="1"/>
    <col min="11791" max="11791" width="3.7109375" customWidth="1"/>
    <col min="11792" max="11792" width="11.140625" bestFit="1" customWidth="1"/>
    <col min="11795" max="11795" width="11.140625" customWidth="1"/>
    <col min="12026" max="12033" width="0" hidden="1" customWidth="1"/>
    <col min="12034" max="12034" width="3.7109375" customWidth="1"/>
    <col min="12035" max="12035" width="3.85546875" customWidth="1"/>
    <col min="12036" max="12036" width="3.7109375" customWidth="1"/>
    <col min="12037" max="12037" width="12.7109375" customWidth="1"/>
    <col min="12038" max="12038" width="52.7109375" customWidth="1"/>
    <col min="12039" max="12042" width="0" hidden="1" customWidth="1"/>
    <col min="12043" max="12043" width="12.28515625" customWidth="1"/>
    <col min="12044" max="12044" width="6.42578125" customWidth="1"/>
    <col min="12045" max="12045" width="12.28515625" customWidth="1"/>
    <col min="12046" max="12046" width="0" hidden="1" customWidth="1"/>
    <col min="12047" max="12047" width="3.7109375" customWidth="1"/>
    <col min="12048" max="12048" width="11.140625" bestFit="1" customWidth="1"/>
    <col min="12051" max="12051" width="11.140625" customWidth="1"/>
    <col min="12282" max="12289" width="0" hidden="1" customWidth="1"/>
    <col min="12290" max="12290" width="3.7109375" customWidth="1"/>
    <col min="12291" max="12291" width="3.85546875" customWidth="1"/>
    <col min="12292" max="12292" width="3.7109375" customWidth="1"/>
    <col min="12293" max="12293" width="12.7109375" customWidth="1"/>
    <col min="12294" max="12294" width="52.7109375" customWidth="1"/>
    <col min="12295" max="12298" width="0" hidden="1" customWidth="1"/>
    <col min="12299" max="12299" width="12.28515625" customWidth="1"/>
    <col min="12300" max="12300" width="6.42578125" customWidth="1"/>
    <col min="12301" max="12301" width="12.28515625" customWidth="1"/>
    <col min="12302" max="12302" width="0" hidden="1" customWidth="1"/>
    <col min="12303" max="12303" width="3.7109375" customWidth="1"/>
    <col min="12304" max="12304" width="11.140625" bestFit="1" customWidth="1"/>
    <col min="12307" max="12307" width="11.140625" customWidth="1"/>
    <col min="12538" max="12545" width="0" hidden="1" customWidth="1"/>
    <col min="12546" max="12546" width="3.7109375" customWidth="1"/>
    <col min="12547" max="12547" width="3.85546875" customWidth="1"/>
    <col min="12548" max="12548" width="3.7109375" customWidth="1"/>
    <col min="12549" max="12549" width="12.7109375" customWidth="1"/>
    <col min="12550" max="12550" width="52.7109375" customWidth="1"/>
    <col min="12551" max="12554" width="0" hidden="1" customWidth="1"/>
    <col min="12555" max="12555" width="12.28515625" customWidth="1"/>
    <col min="12556" max="12556" width="6.42578125" customWidth="1"/>
    <col min="12557" max="12557" width="12.28515625" customWidth="1"/>
    <col min="12558" max="12558" width="0" hidden="1" customWidth="1"/>
    <col min="12559" max="12559" width="3.7109375" customWidth="1"/>
    <col min="12560" max="12560" width="11.140625" bestFit="1" customWidth="1"/>
    <col min="12563" max="12563" width="11.140625" customWidth="1"/>
    <col min="12794" max="12801" width="0" hidden="1" customWidth="1"/>
    <col min="12802" max="12802" width="3.7109375" customWidth="1"/>
    <col min="12803" max="12803" width="3.85546875" customWidth="1"/>
    <col min="12804" max="12804" width="3.7109375" customWidth="1"/>
    <col min="12805" max="12805" width="12.7109375" customWidth="1"/>
    <col min="12806" max="12806" width="52.7109375" customWidth="1"/>
    <col min="12807" max="12810" width="0" hidden="1" customWidth="1"/>
    <col min="12811" max="12811" width="12.28515625" customWidth="1"/>
    <col min="12812" max="12812" width="6.42578125" customWidth="1"/>
    <col min="12813" max="12813" width="12.28515625" customWidth="1"/>
    <col min="12814" max="12814" width="0" hidden="1" customWidth="1"/>
    <col min="12815" max="12815" width="3.7109375" customWidth="1"/>
    <col min="12816" max="12816" width="11.140625" bestFit="1" customWidth="1"/>
    <col min="12819" max="12819" width="11.140625" customWidth="1"/>
    <col min="13050" max="13057" width="0" hidden="1" customWidth="1"/>
    <col min="13058" max="13058" width="3.7109375" customWidth="1"/>
    <col min="13059" max="13059" width="3.85546875" customWidth="1"/>
    <col min="13060" max="13060" width="3.7109375" customWidth="1"/>
    <col min="13061" max="13061" width="12.7109375" customWidth="1"/>
    <col min="13062" max="13062" width="52.7109375" customWidth="1"/>
    <col min="13063" max="13066" width="0" hidden="1" customWidth="1"/>
    <col min="13067" max="13067" width="12.28515625" customWidth="1"/>
    <col min="13068" max="13068" width="6.42578125" customWidth="1"/>
    <col min="13069" max="13069" width="12.28515625" customWidth="1"/>
    <col min="13070" max="13070" width="0" hidden="1" customWidth="1"/>
    <col min="13071" max="13071" width="3.7109375" customWidth="1"/>
    <col min="13072" max="13072" width="11.140625" bestFit="1" customWidth="1"/>
    <col min="13075" max="13075" width="11.140625" customWidth="1"/>
    <col min="13306" max="13313" width="0" hidden="1" customWidth="1"/>
    <col min="13314" max="13314" width="3.7109375" customWidth="1"/>
    <col min="13315" max="13315" width="3.85546875" customWidth="1"/>
    <col min="13316" max="13316" width="3.7109375" customWidth="1"/>
    <col min="13317" max="13317" width="12.7109375" customWidth="1"/>
    <col min="13318" max="13318" width="52.7109375" customWidth="1"/>
    <col min="13319" max="13322" width="0" hidden="1" customWidth="1"/>
    <col min="13323" max="13323" width="12.28515625" customWidth="1"/>
    <col min="13324" max="13324" width="6.42578125" customWidth="1"/>
    <col min="13325" max="13325" width="12.28515625" customWidth="1"/>
    <col min="13326" max="13326" width="0" hidden="1" customWidth="1"/>
    <col min="13327" max="13327" width="3.7109375" customWidth="1"/>
    <col min="13328" max="13328" width="11.140625" bestFit="1" customWidth="1"/>
    <col min="13331" max="13331" width="11.140625" customWidth="1"/>
    <col min="13562" max="13569" width="0" hidden="1" customWidth="1"/>
    <col min="13570" max="13570" width="3.7109375" customWidth="1"/>
    <col min="13571" max="13571" width="3.85546875" customWidth="1"/>
    <col min="13572" max="13572" width="3.7109375" customWidth="1"/>
    <col min="13573" max="13573" width="12.7109375" customWidth="1"/>
    <col min="13574" max="13574" width="52.7109375" customWidth="1"/>
    <col min="13575" max="13578" width="0" hidden="1" customWidth="1"/>
    <col min="13579" max="13579" width="12.28515625" customWidth="1"/>
    <col min="13580" max="13580" width="6.42578125" customWidth="1"/>
    <col min="13581" max="13581" width="12.28515625" customWidth="1"/>
    <col min="13582" max="13582" width="0" hidden="1" customWidth="1"/>
    <col min="13583" max="13583" width="3.7109375" customWidth="1"/>
    <col min="13584" max="13584" width="11.140625" bestFit="1" customWidth="1"/>
    <col min="13587" max="13587" width="11.140625" customWidth="1"/>
    <col min="13818" max="13825" width="0" hidden="1" customWidth="1"/>
    <col min="13826" max="13826" width="3.7109375" customWidth="1"/>
    <col min="13827" max="13827" width="3.85546875" customWidth="1"/>
    <col min="13828" max="13828" width="3.7109375" customWidth="1"/>
    <col min="13829" max="13829" width="12.7109375" customWidth="1"/>
    <col min="13830" max="13830" width="52.7109375" customWidth="1"/>
    <col min="13831" max="13834" width="0" hidden="1" customWidth="1"/>
    <col min="13835" max="13835" width="12.28515625" customWidth="1"/>
    <col min="13836" max="13836" width="6.42578125" customWidth="1"/>
    <col min="13837" max="13837" width="12.28515625" customWidth="1"/>
    <col min="13838" max="13838" width="0" hidden="1" customWidth="1"/>
    <col min="13839" max="13839" width="3.7109375" customWidth="1"/>
    <col min="13840" max="13840" width="11.140625" bestFit="1" customWidth="1"/>
    <col min="13843" max="13843" width="11.140625" customWidth="1"/>
    <col min="14074" max="14081" width="0" hidden="1" customWidth="1"/>
    <col min="14082" max="14082" width="3.7109375" customWidth="1"/>
    <col min="14083" max="14083" width="3.85546875" customWidth="1"/>
    <col min="14084" max="14084" width="3.7109375" customWidth="1"/>
    <col min="14085" max="14085" width="12.7109375" customWidth="1"/>
    <col min="14086" max="14086" width="52.7109375" customWidth="1"/>
    <col min="14087" max="14090" width="0" hidden="1" customWidth="1"/>
    <col min="14091" max="14091" width="12.28515625" customWidth="1"/>
    <col min="14092" max="14092" width="6.42578125" customWidth="1"/>
    <col min="14093" max="14093" width="12.28515625" customWidth="1"/>
    <col min="14094" max="14094" width="0" hidden="1" customWidth="1"/>
    <col min="14095" max="14095" width="3.7109375" customWidth="1"/>
    <col min="14096" max="14096" width="11.140625" bestFit="1" customWidth="1"/>
    <col min="14099" max="14099" width="11.140625" customWidth="1"/>
    <col min="14330" max="14337" width="0" hidden="1" customWidth="1"/>
    <col min="14338" max="14338" width="3.7109375" customWidth="1"/>
    <col min="14339" max="14339" width="3.85546875" customWidth="1"/>
    <col min="14340" max="14340" width="3.7109375" customWidth="1"/>
    <col min="14341" max="14341" width="12.7109375" customWidth="1"/>
    <col min="14342" max="14342" width="52.7109375" customWidth="1"/>
    <col min="14343" max="14346" width="0" hidden="1" customWidth="1"/>
    <col min="14347" max="14347" width="12.28515625" customWidth="1"/>
    <col min="14348" max="14348" width="6.42578125" customWidth="1"/>
    <col min="14349" max="14349" width="12.28515625" customWidth="1"/>
    <col min="14350" max="14350" width="0" hidden="1" customWidth="1"/>
    <col min="14351" max="14351" width="3.7109375" customWidth="1"/>
    <col min="14352" max="14352" width="11.140625" bestFit="1" customWidth="1"/>
    <col min="14355" max="14355" width="11.140625" customWidth="1"/>
    <col min="14586" max="14593" width="0" hidden="1" customWidth="1"/>
    <col min="14594" max="14594" width="3.7109375" customWidth="1"/>
    <col min="14595" max="14595" width="3.85546875" customWidth="1"/>
    <col min="14596" max="14596" width="3.7109375" customWidth="1"/>
    <col min="14597" max="14597" width="12.7109375" customWidth="1"/>
    <col min="14598" max="14598" width="52.7109375" customWidth="1"/>
    <col min="14599" max="14602" width="0" hidden="1" customWidth="1"/>
    <col min="14603" max="14603" width="12.28515625" customWidth="1"/>
    <col min="14604" max="14604" width="6.42578125" customWidth="1"/>
    <col min="14605" max="14605" width="12.28515625" customWidth="1"/>
    <col min="14606" max="14606" width="0" hidden="1" customWidth="1"/>
    <col min="14607" max="14607" width="3.7109375" customWidth="1"/>
    <col min="14608" max="14608" width="11.140625" bestFit="1" customWidth="1"/>
    <col min="14611" max="14611" width="11.140625" customWidth="1"/>
    <col min="14842" max="14849" width="0" hidden="1" customWidth="1"/>
    <col min="14850" max="14850" width="3.7109375" customWidth="1"/>
    <col min="14851" max="14851" width="3.85546875" customWidth="1"/>
    <col min="14852" max="14852" width="3.7109375" customWidth="1"/>
    <col min="14853" max="14853" width="12.7109375" customWidth="1"/>
    <col min="14854" max="14854" width="52.7109375" customWidth="1"/>
    <col min="14855" max="14858" width="0" hidden="1" customWidth="1"/>
    <col min="14859" max="14859" width="12.28515625" customWidth="1"/>
    <col min="14860" max="14860" width="6.42578125" customWidth="1"/>
    <col min="14861" max="14861" width="12.28515625" customWidth="1"/>
    <col min="14862" max="14862" width="0" hidden="1" customWidth="1"/>
    <col min="14863" max="14863" width="3.7109375" customWidth="1"/>
    <col min="14864" max="14864" width="11.140625" bestFit="1" customWidth="1"/>
    <col min="14867" max="14867" width="11.140625" customWidth="1"/>
    <col min="15098" max="15105" width="0" hidden="1" customWidth="1"/>
    <col min="15106" max="15106" width="3.7109375" customWidth="1"/>
    <col min="15107" max="15107" width="3.85546875" customWidth="1"/>
    <col min="15108" max="15108" width="3.7109375" customWidth="1"/>
    <col min="15109" max="15109" width="12.7109375" customWidth="1"/>
    <col min="15110" max="15110" width="52.7109375" customWidth="1"/>
    <col min="15111" max="15114" width="0" hidden="1" customWidth="1"/>
    <col min="15115" max="15115" width="12.28515625" customWidth="1"/>
    <col min="15116" max="15116" width="6.42578125" customWidth="1"/>
    <col min="15117" max="15117" width="12.28515625" customWidth="1"/>
    <col min="15118" max="15118" width="0" hidden="1" customWidth="1"/>
    <col min="15119" max="15119" width="3.7109375" customWidth="1"/>
    <col min="15120" max="15120" width="11.140625" bestFit="1" customWidth="1"/>
    <col min="15123" max="15123" width="11.140625" customWidth="1"/>
    <col min="15354" max="15361" width="0" hidden="1" customWidth="1"/>
    <col min="15362" max="15362" width="3.7109375" customWidth="1"/>
    <col min="15363" max="15363" width="3.85546875" customWidth="1"/>
    <col min="15364" max="15364" width="3.7109375" customWidth="1"/>
    <col min="15365" max="15365" width="12.7109375" customWidth="1"/>
    <col min="15366" max="15366" width="52.7109375" customWidth="1"/>
    <col min="15367" max="15370" width="0" hidden="1" customWidth="1"/>
    <col min="15371" max="15371" width="12.28515625" customWidth="1"/>
    <col min="15372" max="15372" width="6.42578125" customWidth="1"/>
    <col min="15373" max="15373" width="12.28515625" customWidth="1"/>
    <col min="15374" max="15374" width="0" hidden="1" customWidth="1"/>
    <col min="15375" max="15375" width="3.7109375" customWidth="1"/>
    <col min="15376" max="15376" width="11.140625" bestFit="1" customWidth="1"/>
    <col min="15379" max="15379" width="11.140625" customWidth="1"/>
    <col min="15610" max="15617" width="0" hidden="1" customWidth="1"/>
    <col min="15618" max="15618" width="3.7109375" customWidth="1"/>
    <col min="15619" max="15619" width="3.85546875" customWidth="1"/>
    <col min="15620" max="15620" width="3.7109375" customWidth="1"/>
    <col min="15621" max="15621" width="12.7109375" customWidth="1"/>
    <col min="15622" max="15622" width="52.7109375" customWidth="1"/>
    <col min="15623" max="15626" width="0" hidden="1" customWidth="1"/>
    <col min="15627" max="15627" width="12.28515625" customWidth="1"/>
    <col min="15628" max="15628" width="6.42578125" customWidth="1"/>
    <col min="15629" max="15629" width="12.28515625" customWidth="1"/>
    <col min="15630" max="15630" width="0" hidden="1" customWidth="1"/>
    <col min="15631" max="15631" width="3.7109375" customWidth="1"/>
    <col min="15632" max="15632" width="11.140625" bestFit="1" customWidth="1"/>
    <col min="15635" max="15635" width="11.140625" customWidth="1"/>
    <col min="15866" max="15873" width="0" hidden="1" customWidth="1"/>
    <col min="15874" max="15874" width="3.7109375" customWidth="1"/>
    <col min="15875" max="15875" width="3.85546875" customWidth="1"/>
    <col min="15876" max="15876" width="3.7109375" customWidth="1"/>
    <col min="15877" max="15877" width="12.7109375" customWidth="1"/>
    <col min="15878" max="15878" width="52.7109375" customWidth="1"/>
    <col min="15879" max="15882" width="0" hidden="1" customWidth="1"/>
    <col min="15883" max="15883" width="12.28515625" customWidth="1"/>
    <col min="15884" max="15884" width="6.42578125" customWidth="1"/>
    <col min="15885" max="15885" width="12.28515625" customWidth="1"/>
    <col min="15886" max="15886" width="0" hidden="1" customWidth="1"/>
    <col min="15887" max="15887" width="3.7109375" customWidth="1"/>
    <col min="15888" max="15888" width="11.140625" bestFit="1" customWidth="1"/>
    <col min="15891" max="15891" width="11.140625" customWidth="1"/>
    <col min="16122" max="16129" width="0" hidden="1" customWidth="1"/>
    <col min="16130" max="16130" width="3.7109375" customWidth="1"/>
    <col min="16131" max="16131" width="3.85546875" customWidth="1"/>
    <col min="16132" max="16132" width="3.7109375" customWidth="1"/>
    <col min="16133" max="16133" width="12.7109375" customWidth="1"/>
    <col min="16134" max="16134" width="52.7109375" customWidth="1"/>
    <col min="16135" max="16138" width="0" hidden="1" customWidth="1"/>
    <col min="16139" max="16139" width="12.28515625" customWidth="1"/>
    <col min="16140" max="16140" width="6.42578125" customWidth="1"/>
    <col min="16141" max="16141" width="12.28515625" customWidth="1"/>
    <col min="16142" max="16142" width="0" hidden="1" customWidth="1"/>
    <col min="16143" max="16143" width="3.7109375" customWidth="1"/>
    <col min="16144" max="16144" width="11.140625" bestFit="1" customWidth="1"/>
    <col min="16147" max="16147" width="11.140625" customWidth="1"/>
  </cols>
  <sheetData>
    <row r="1" spans="12:23" hidden="1"/>
    <row r="2" spans="12:23" hidden="1"/>
    <row r="3" spans="12:23" hidden="1"/>
    <row r="4" spans="12:23" ht="3" customHeight="1"/>
    <row r="5" spans="12:23" ht="26.1" customHeight="1">
      <c r="L5" s="1" t="s">
        <v>717</v>
      </c>
      <c r="M5" s="1"/>
      <c r="N5" s="1"/>
      <c r="O5" s="1"/>
      <c r="P5" s="1"/>
      <c r="Q5" s="1"/>
      <c r="R5" s="1"/>
      <c r="S5" s="1"/>
      <c r="T5" s="1"/>
    </row>
    <row r="6" spans="12:23" ht="3" customHeight="1"/>
    <row r="7" spans="12:23" hidden="1">
      <c r="O7" s="1"/>
      <c r="P7" s="1"/>
      <c r="Q7" s="1"/>
      <c r="R7" s="1"/>
      <c r="S7" s="1"/>
      <c r="T7" s="1"/>
    </row>
    <row r="8" spans="12:23">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3">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3" hidden="1">
      <c r="O10" s="1"/>
      <c r="P10" s="1"/>
      <c r="Q10" s="1"/>
      <c r="R10" s="1"/>
      <c r="S10" s="1"/>
      <c r="T10" s="1"/>
    </row>
    <row r="11" spans="12:23" hidden="1">
      <c r="L11" s="1"/>
      <c r="M11" s="1"/>
      <c r="U11" t="s">
        <v>371</v>
      </c>
    </row>
    <row r="12" spans="12:23">
      <c r="O12" s="1"/>
      <c r="P12" s="1"/>
      <c r="Q12" s="1"/>
      <c r="R12" s="1"/>
      <c r="S12" s="1"/>
      <c r="T12" s="1"/>
      <c r="U12" s="1"/>
    </row>
    <row r="13" spans="12:23">
      <c r="L13" s="1" t="s">
        <v>445</v>
      </c>
      <c r="M13" s="1"/>
      <c r="N13" s="1"/>
      <c r="O13" s="1"/>
      <c r="P13" s="1"/>
      <c r="Q13" s="1"/>
      <c r="R13" s="1"/>
      <c r="S13" s="1"/>
      <c r="T13" s="1"/>
      <c r="U13" s="1"/>
      <c r="V13" s="1"/>
      <c r="W13" s="1" t="s">
        <v>446</v>
      </c>
    </row>
    <row r="14" spans="12:23" ht="14.25" customHeight="1">
      <c r="L14" s="1" t="s">
        <v>91</v>
      </c>
      <c r="M14" s="1" t="s">
        <v>602</v>
      </c>
      <c r="O14" s="1" t="s">
        <v>604</v>
      </c>
      <c r="P14" s="1"/>
      <c r="Q14" s="1"/>
      <c r="R14" s="1"/>
      <c r="S14" s="1"/>
      <c r="T14" s="1"/>
      <c r="U14" s="1" t="s">
        <v>339</v>
      </c>
      <c r="V14" s="1" t="s">
        <v>274</v>
      </c>
      <c r="W14" s="1"/>
    </row>
    <row r="15" spans="12:23" ht="14.25" customHeight="1">
      <c r="L15" s="1"/>
      <c r="M15" s="1"/>
      <c r="O15" s="1" t="s">
        <v>578</v>
      </c>
      <c r="P15" s="1" t="s">
        <v>270</v>
      </c>
      <c r="Q15" s="1"/>
      <c r="R15" s="1" t="s">
        <v>615</v>
      </c>
      <c r="S15" s="1"/>
      <c r="T15" s="1"/>
      <c r="U15" s="1"/>
      <c r="V15" s="1"/>
      <c r="W15" s="1"/>
    </row>
    <row r="16" spans="12:23" ht="33.75" customHeight="1">
      <c r="L16" s="1"/>
      <c r="M16" s="1"/>
      <c r="O16" s="1"/>
      <c r="P16" t="s">
        <v>579</v>
      </c>
      <c r="Q16" t="s">
        <v>6</v>
      </c>
      <c r="R16" t="s">
        <v>273</v>
      </c>
      <c r="S16" s="1" t="s">
        <v>272</v>
      </c>
      <c r="T16" s="1"/>
      <c r="U16" s="1"/>
      <c r="V16" s="1"/>
      <c r="W16" s="1"/>
    </row>
    <row r="17" spans="1:26">
      <c r="K17">
        <v>1</v>
      </c>
      <c r="L17" t="s">
        <v>92</v>
      </c>
      <c r="M17" t="s">
        <v>48</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19</v>
      </c>
      <c r="O18" s="1"/>
      <c r="P18" s="1"/>
      <c r="Q18" s="1"/>
      <c r="R18" s="1"/>
      <c r="S18" s="1"/>
      <c r="T18" s="1"/>
      <c r="U18" s="1"/>
      <c r="V18" s="1"/>
      <c r="W18" t="s">
        <v>718</v>
      </c>
      <c r="Z18" t="str">
        <f t="shared" ref="Z18:Z31" si="0">IF(M18="","",M18 )</f>
        <v>Наименование тарифа</v>
      </c>
    </row>
    <row r="19" spans="1:26">
      <c r="A19" s="1"/>
      <c r="B19" s="1">
        <v>1</v>
      </c>
      <c r="L19" t="str">
        <f>mergeValue(A19) &amp;"."&amp; mergeValue(B19)</f>
        <v>1.1</v>
      </c>
      <c r="M19" t="s">
        <v>15</v>
      </c>
      <c r="O19" s="1"/>
      <c r="P19" s="1"/>
      <c r="Q19" s="1"/>
      <c r="R19" s="1"/>
      <c r="S19" s="1"/>
      <c r="T19" s="1"/>
      <c r="U19" s="1"/>
      <c r="V19" s="1"/>
      <c r="W19" t="s">
        <v>459</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600</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21</v>
      </c>
      <c r="O21" s="1"/>
      <c r="P21" s="1"/>
      <c r="Q21" s="1"/>
      <c r="R21" s="1"/>
      <c r="S21" s="1"/>
      <c r="T21" s="1"/>
      <c r="U21" s="1"/>
      <c r="V21" s="1"/>
      <c r="W21" t="s">
        <v>601</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8</v>
      </c>
      <c r="O22" s="1"/>
      <c r="P22" s="1"/>
      <c r="Q22" s="1"/>
      <c r="R22" s="1"/>
      <c r="S22" s="1"/>
      <c r="T22" s="1"/>
      <c r="U22" s="1"/>
      <c r="V22" s="1"/>
      <c r="W22" t="s">
        <v>719</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9</v>
      </c>
      <c r="O23" s="1"/>
      <c r="P23" s="1"/>
      <c r="Q23" s="1"/>
      <c r="R23" s="1"/>
      <c r="S23" s="1"/>
      <c r="T23" s="1"/>
      <c r="U23" s="1"/>
      <c r="V23" s="1"/>
      <c r="W23" t="s">
        <v>720</v>
      </c>
      <c r="Z23" t="str">
        <f t="shared" si="0"/>
        <v>Группа потребителей</v>
      </c>
    </row>
    <row r="24" spans="1:26" ht="122.1"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83</v>
      </c>
      <c r="T24" s="1"/>
      <c r="U24" s="1" t="s">
        <v>84</v>
      </c>
      <c r="W24" s="1" t="s">
        <v>721</v>
      </c>
      <c r="X24" t="str">
        <f>strCheckDate(O25:V25)</f>
        <v/>
      </c>
      <c r="Z24" t="str">
        <f t="shared" si="0"/>
        <v/>
      </c>
    </row>
    <row r="25" spans="1:26" hidden="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24</v>
      </c>
      <c r="W26" s="1"/>
      <c r="Z26" t="str">
        <f t="shared" si="0"/>
        <v>Добавить вид теплоносителя (параметры теплоносителя)</v>
      </c>
    </row>
    <row r="27" spans="1:26" ht="15" customHeight="1">
      <c r="A27" s="1"/>
      <c r="B27" s="1"/>
      <c r="C27" s="1"/>
      <c r="D27" s="1"/>
      <c r="E27" s="1"/>
      <c r="I27" s="1"/>
      <c r="M27" t="s">
        <v>10</v>
      </c>
      <c r="Z27" t="str">
        <f t="shared" si="0"/>
        <v>Добавить группу потребителей</v>
      </c>
    </row>
    <row r="28" spans="1:26" ht="15" customHeight="1">
      <c r="A28" s="1"/>
      <c r="B28" s="1"/>
      <c r="C28" s="1"/>
      <c r="D28" s="1"/>
      <c r="M28" t="s">
        <v>11</v>
      </c>
      <c r="Z28" t="str">
        <f t="shared" si="0"/>
        <v>Добавить схему подключения</v>
      </c>
    </row>
    <row r="29" spans="1:26" ht="15" customHeight="1">
      <c r="A29" s="1"/>
      <c r="B29" s="1"/>
      <c r="C29" s="1"/>
      <c r="M29" t="s">
        <v>16</v>
      </c>
      <c r="Z29" t="str">
        <f t="shared" si="0"/>
        <v>Добавить источник тепловой энергии</v>
      </c>
    </row>
    <row r="30" spans="1:26" ht="15" customHeight="1">
      <c r="A30" s="1"/>
      <c r="B30" s="1"/>
      <c r="M30" t="s">
        <v>17</v>
      </c>
      <c r="Z30" t="str">
        <f t="shared" si="0"/>
        <v>Добавить наименование системы теплоснабжения</v>
      </c>
    </row>
    <row r="31" spans="1:26" ht="15" customHeight="1">
      <c r="A31" s="1"/>
      <c r="M31" t="s">
        <v>18</v>
      </c>
      <c r="Z31" t="str">
        <f t="shared" si="0"/>
        <v>Добавить территорию действия тарифа</v>
      </c>
    </row>
    <row r="32" spans="1:26" ht="15" customHeight="1">
      <c r="M32" t="s">
        <v>308</v>
      </c>
    </row>
    <row r="34" spans="12:23" ht="90" customHeight="1">
      <c r="L34">
        <v>1</v>
      </c>
      <c r="M34" s="1" t="s">
        <v>722</v>
      </c>
      <c r="N34" s="1"/>
      <c r="O34" s="1"/>
      <c r="P34" s="1"/>
      <c r="Q34" s="1"/>
      <c r="R34" s="1"/>
      <c r="S34" s="1"/>
      <c r="T34" s="1"/>
      <c r="U34" s="1"/>
      <c r="V34" s="1"/>
      <c r="W34" s="1"/>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J15"/>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48</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H8" t="str">
        <f>IF('Перечень тарифов'!R21="","наименование отсутствует","" &amp; 'Перечень тарифов'!R21 &amp; "")</f>
        <v>Централизованная система теплоснабжения</v>
      </c>
      <c r="I8" t="s">
        <v>568</v>
      </c>
    </row>
    <row r="9" spans="1:10">
      <c r="A9" s="1"/>
      <c r="F9" t="str">
        <f>"3." &amp;mergeValue(A9)</f>
        <v>3.1</v>
      </c>
      <c r="G9" t="s">
        <v>474</v>
      </c>
      <c r="H9" t="str">
        <f>IF('Перечень тарифов'!F21="","наименование отсутствует","" &amp; 'Перечень тарифов'!F21 &amp; "")</f>
        <v>Производство тепловой энергии. Некомбинированная выработка</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H12" t="str">
        <f>IF(Территории!H13="","","" &amp; Территории!H13 &amp; "")</f>
        <v>Город-курорт Кисловодск</v>
      </c>
      <c r="I12" t="s">
        <v>479</v>
      </c>
    </row>
    <row r="13" spans="1:10">
      <c r="A13" s="1"/>
      <c r="B13" s="1"/>
      <c r="C13" s="1"/>
      <c r="D13">
        <v>1</v>
      </c>
      <c r="F13" t="str">
        <f>"4."&amp;mergeValue(A13) &amp;"."&amp;mergeValue(B13)&amp;"."&amp;mergeValue(C13)&amp;"."&amp;mergeValue(D13)</f>
        <v>4.1.1.1.1</v>
      </c>
      <c r="G13" t="s">
        <v>477</v>
      </c>
      <c r="H13" t="str">
        <f>IF(Территории!R14="","","" &amp; Территории!R14 &amp; "")</f>
        <v>Город-курорт Кисловодск (07715000)</v>
      </c>
      <c r="I13" t="s">
        <v>569</v>
      </c>
    </row>
    <row r="14" spans="1:10" ht="3" customHeight="1"/>
    <row r="15" spans="1:10" ht="15" customHeight="1">
      <c r="G15" s="1" t="s">
        <v>571</v>
      </c>
      <c r="H15" s="1"/>
    </row>
  </sheetData>
  <sheetProtection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Z38"/>
  <sheetViews>
    <sheetView showGridLines="0" topLeftCell="I8" workbookViewId="0">
      <selection activeCell="R41" sqref="R41"/>
    </sheetView>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6.1" customHeight="1">
      <c r="L5" s="1" t="s">
        <v>717</v>
      </c>
      <c r="M5" s="1"/>
      <c r="N5" s="1"/>
      <c r="O5" s="1"/>
      <c r="P5" s="1"/>
      <c r="Q5" s="1"/>
      <c r="R5" s="1"/>
      <c r="S5" s="1"/>
      <c r="T5" s="1"/>
    </row>
    <row r="6" spans="12:23" ht="3" customHeight="1"/>
    <row r="7" spans="12:23" hidden="1">
      <c r="O7" s="1"/>
      <c r="P7" s="1"/>
      <c r="Q7" s="1"/>
      <c r="R7" s="1"/>
      <c r="S7" s="1"/>
      <c r="T7" s="1"/>
    </row>
    <row r="8" spans="12:23">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3">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3" hidden="1">
      <c r="O10" s="1"/>
      <c r="P10" s="1"/>
      <c r="Q10" s="1"/>
      <c r="R10" s="1"/>
      <c r="S10" s="1"/>
      <c r="T10" s="1"/>
    </row>
    <row r="11" spans="12:23" hidden="1">
      <c r="L11" s="1"/>
      <c r="M11" s="1"/>
      <c r="U11" t="s">
        <v>371</v>
      </c>
    </row>
    <row r="12" spans="12:23">
      <c r="O12" s="1"/>
      <c r="P12" s="1"/>
      <c r="Q12" s="1"/>
      <c r="R12" s="1"/>
      <c r="S12" s="1"/>
      <c r="T12" s="1"/>
      <c r="U12" s="1"/>
    </row>
    <row r="13" spans="12:23">
      <c r="L13" s="1" t="s">
        <v>445</v>
      </c>
      <c r="M13" s="1"/>
      <c r="N13" s="1"/>
      <c r="O13" s="1"/>
      <c r="P13" s="1"/>
      <c r="Q13" s="1"/>
      <c r="R13" s="1"/>
      <c r="S13" s="1"/>
      <c r="T13" s="1"/>
      <c r="U13" s="1"/>
      <c r="V13" s="1"/>
      <c r="W13" s="1" t="s">
        <v>446</v>
      </c>
    </row>
    <row r="14" spans="12:23" ht="14.25" customHeight="1">
      <c r="L14" s="1" t="s">
        <v>91</v>
      </c>
      <c r="M14" s="1" t="s">
        <v>602</v>
      </c>
      <c r="O14" s="1" t="s">
        <v>604</v>
      </c>
      <c r="P14" s="1"/>
      <c r="Q14" s="1"/>
      <c r="R14" s="1"/>
      <c r="S14" s="1"/>
      <c r="T14" s="1"/>
      <c r="U14" s="1" t="s">
        <v>339</v>
      </c>
      <c r="V14" s="1" t="s">
        <v>274</v>
      </c>
      <c r="W14" s="1"/>
    </row>
    <row r="15" spans="12:23" ht="14.25" customHeight="1">
      <c r="L15" s="1"/>
      <c r="M15" s="1"/>
      <c r="O15" s="1" t="s">
        <v>578</v>
      </c>
      <c r="P15" s="1" t="s">
        <v>270</v>
      </c>
      <c r="Q15" s="1"/>
      <c r="R15" s="1" t="s">
        <v>615</v>
      </c>
      <c r="S15" s="1"/>
      <c r="T15" s="1"/>
      <c r="U15" s="1"/>
      <c r="V15" s="1"/>
      <c r="W15" s="1"/>
    </row>
    <row r="16" spans="12:23" ht="33.75" customHeight="1">
      <c r="L16" s="1"/>
      <c r="M16" s="1"/>
      <c r="O16" s="1"/>
      <c r="P16" t="s">
        <v>579</v>
      </c>
      <c r="Q16" t="s">
        <v>6</v>
      </c>
      <c r="R16" t="s">
        <v>273</v>
      </c>
      <c r="S16" s="1" t="s">
        <v>272</v>
      </c>
      <c r="T16" s="1"/>
      <c r="U16" s="1"/>
      <c r="V16" s="1"/>
      <c r="W16" s="1"/>
    </row>
    <row r="17" spans="1:26">
      <c r="K17">
        <v>1</v>
      </c>
      <c r="L17" t="s">
        <v>92</v>
      </c>
      <c r="M17" t="s">
        <v>48</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19</v>
      </c>
      <c r="O18" s="1" t="str">
        <f>IF('Перечень тарифов'!J21="","","" &amp; 'Перечень тарифов'!J21 &amp; "")</f>
        <v>Тариф на тепловую энергию</v>
      </c>
      <c r="P18" s="1"/>
      <c r="Q18" s="1"/>
      <c r="R18" s="1"/>
      <c r="S18" s="1"/>
      <c r="T18" s="1"/>
      <c r="U18" s="1"/>
      <c r="V18" s="1"/>
      <c r="W18" t="s">
        <v>718</v>
      </c>
      <c r="Z18" t="str">
        <f t="shared" ref="Z18:Z36" si="0">IF(M18="","",M18 )</f>
        <v>Наименование тарифа</v>
      </c>
    </row>
    <row r="19" spans="1:26">
      <c r="A19" s="1"/>
      <c r="B19" s="1">
        <v>1</v>
      </c>
      <c r="L19" t="str">
        <f>mergeValue(A19) &amp;"."&amp; mergeValue(B19)</f>
        <v>1.1</v>
      </c>
      <c r="M19" t="s">
        <v>15</v>
      </c>
      <c r="O19" s="1" t="str">
        <f>IF('Перечень тарифов'!N21="","","" &amp; 'Перечень тарифов'!N21 &amp; "")</f>
        <v>Город-курорт Кисловодск, Город-курорт Кисловодск (07715000);</v>
      </c>
      <c r="P19" s="1"/>
      <c r="Q19" s="1"/>
      <c r="R19" s="1"/>
      <c r="S19" s="1"/>
      <c r="T19" s="1"/>
      <c r="U19" s="1"/>
      <c r="V19" s="1"/>
      <c r="W19" t="s">
        <v>459</v>
      </c>
      <c r="Z19" t="str">
        <f t="shared" si="0"/>
        <v>Территория действия тарифа</v>
      </c>
    </row>
    <row r="20" spans="1:26">
      <c r="A20" s="1"/>
      <c r="B20" s="1"/>
      <c r="C20" s="1">
        <v>1</v>
      </c>
      <c r="L20" t="str">
        <f>mergeValue(A20) &amp;"."&amp; mergeValue(B20)&amp;"."&amp; mergeValue(C20)</f>
        <v>1.1.1</v>
      </c>
      <c r="M20" t="s">
        <v>7</v>
      </c>
      <c r="O20" s="1" t="str">
        <f>IF('Перечень тарифов'!R21="","","" &amp; 'Перечень тарифов'!R21 &amp; "")</f>
        <v>Централизованная система теплоснабжения</v>
      </c>
      <c r="P20" s="1"/>
      <c r="Q20" s="1"/>
      <c r="R20" s="1"/>
      <c r="S20" s="1"/>
      <c r="T20" s="1"/>
      <c r="U20" s="1"/>
      <c r="V20" s="1"/>
      <c r="W20" t="s">
        <v>600</v>
      </c>
      <c r="Z20" t="str">
        <f t="shared" si="0"/>
        <v xml:space="preserve">Наименование системы теплоснабжения </v>
      </c>
    </row>
    <row r="21" spans="1:26" hidden="1">
      <c r="A21" s="1"/>
      <c r="B21" s="1"/>
      <c r="C21" s="1"/>
      <c r="D21" s="1">
        <v>1</v>
      </c>
      <c r="L21" t="str">
        <f>mergeValue(A21) &amp;"."&amp; mergeValue(B21)&amp;"."&amp; mergeValue(C21)&amp;"."&amp; mergeValue(D21)</f>
        <v>1.1.1.1</v>
      </c>
      <c r="O21" s="1"/>
      <c r="P21" s="1"/>
      <c r="Q21" s="1"/>
      <c r="R21" s="1"/>
      <c r="S21" s="1"/>
      <c r="T21" s="1"/>
      <c r="U21" s="1"/>
      <c r="V21" s="1"/>
      <c r="Z21" t="str">
        <f t="shared" si="0"/>
        <v/>
      </c>
    </row>
    <row r="22" spans="1:26">
      <c r="A22" s="1"/>
      <c r="B22" s="1"/>
      <c r="C22" s="1"/>
      <c r="D22" s="1"/>
      <c r="E22" s="1">
        <v>1</v>
      </c>
      <c r="H22">
        <v>1</v>
      </c>
      <c r="I22" s="1">
        <v>1</v>
      </c>
      <c r="L22" t="str">
        <f>mergeValue(A22) &amp;"."&amp; mergeValue(B22)&amp;"."&amp; mergeValue(C22)&amp;"."&amp; mergeValue(D22)&amp;"."&amp; mergeValue(E22)</f>
        <v>1.1.1.1.1</v>
      </c>
      <c r="M22" t="s">
        <v>8</v>
      </c>
      <c r="O22" s="1" t="s">
        <v>3</v>
      </c>
      <c r="P22" s="1"/>
      <c r="Q22" s="1"/>
      <c r="R22" s="1"/>
      <c r="S22" s="1"/>
      <c r="T22" s="1"/>
      <c r="U22" s="1"/>
      <c r="V22" s="1"/>
      <c r="W22" t="s">
        <v>719</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9</v>
      </c>
      <c r="O23" s="1" t="s">
        <v>302</v>
      </c>
      <c r="P23" s="1"/>
      <c r="Q23" s="1"/>
      <c r="R23" s="1"/>
      <c r="S23" s="1"/>
      <c r="T23" s="1"/>
      <c r="U23" s="1"/>
      <c r="V23" s="1"/>
      <c r="W23" t="s">
        <v>720</v>
      </c>
      <c r="Z23" t="str">
        <f t="shared" si="0"/>
        <v>Группа потребителей</v>
      </c>
    </row>
    <row r="24" spans="1:26" ht="122.1"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M24" t="s">
        <v>612</v>
      </c>
      <c r="O24">
        <v>2643.17</v>
      </c>
      <c r="R24" s="1" t="s">
        <v>1178</v>
      </c>
      <c r="S24" s="1" t="s">
        <v>83</v>
      </c>
      <c r="T24" s="1" t="s">
        <v>1179</v>
      </c>
      <c r="U24" s="1" t="s">
        <v>84</v>
      </c>
      <c r="W24" s="1" t="s">
        <v>721</v>
      </c>
      <c r="X24" t="str">
        <f>strCheckDate(O25:V25)</f>
        <v/>
      </c>
      <c r="Z24" t="str">
        <f t="shared" si="0"/>
        <v>горячая вода в системе централизованного теплоснабжения на отопление</v>
      </c>
    </row>
    <row r="25" spans="1:26" hidden="1">
      <c r="A25" s="1"/>
      <c r="B25" s="1"/>
      <c r="C25" s="1"/>
      <c r="D25" s="1"/>
      <c r="E25" s="1"/>
      <c r="F25" s="1"/>
      <c r="I25" s="1"/>
      <c r="J25" s="1"/>
      <c r="Q25" t="str">
        <f>R24 &amp; "-" &amp; T24</f>
        <v>01.01.2021-31.12.2021</v>
      </c>
      <c r="R25" s="1"/>
      <c r="S25" s="1"/>
      <c r="T25" s="1"/>
      <c r="U25" s="1"/>
      <c r="W25" s="1"/>
      <c r="Z25" t="str">
        <f t="shared" si="0"/>
        <v/>
      </c>
    </row>
    <row r="26" spans="1:26" ht="15" customHeight="1">
      <c r="A26" s="1"/>
      <c r="B26" s="1"/>
      <c r="C26" s="1"/>
      <c r="D26" s="1"/>
      <c r="E26" s="1"/>
      <c r="F26" s="1"/>
      <c r="I26" s="1"/>
      <c r="J26" s="1"/>
      <c r="M26" t="s">
        <v>24</v>
      </c>
      <c r="W26" s="1"/>
      <c r="Z26" t="str">
        <f t="shared" si="0"/>
        <v>Добавить вид теплоносителя (параметры теплоносителя)</v>
      </c>
    </row>
    <row r="27" spans="1:26">
      <c r="A27" s="1"/>
      <c r="B27" s="1"/>
      <c r="C27" s="1"/>
      <c r="D27" s="1"/>
      <c r="E27" s="1"/>
      <c r="F27" s="1">
        <v>2</v>
      </c>
      <c r="I27" s="1"/>
      <c r="J27" s="1" t="s">
        <v>1537</v>
      </c>
      <c r="L27" t="str">
        <f>mergeValue(A27) &amp;"."&amp; mergeValue(B27)&amp;"."&amp; mergeValue(C27)&amp;"."&amp; mergeValue(D27)&amp;"."&amp; mergeValue(E27)&amp;"."&amp; mergeValue(F27)</f>
        <v>1.1.1.1.1.2</v>
      </c>
      <c r="M27" t="s">
        <v>9</v>
      </c>
      <c r="O27" s="1" t="s">
        <v>759</v>
      </c>
      <c r="P27" s="1"/>
      <c r="Q27" s="1"/>
      <c r="R27" s="1"/>
      <c r="S27" s="1"/>
      <c r="T27" s="1"/>
      <c r="U27" s="1"/>
      <c r="V27" s="1"/>
      <c r="W27" t="s">
        <v>720</v>
      </c>
      <c r="Z27" t="str">
        <f t="shared" si="0"/>
        <v>Группа потребителей</v>
      </c>
    </row>
    <row r="28" spans="1:26" ht="122.1" customHeight="1">
      <c r="A28" s="1"/>
      <c r="B28" s="1"/>
      <c r="C28" s="1"/>
      <c r="D28" s="1"/>
      <c r="E28" s="1"/>
      <c r="F28" s="1"/>
      <c r="G28">
        <v>1</v>
      </c>
      <c r="I28" s="1"/>
      <c r="J28" s="1"/>
      <c r="K28">
        <v>1</v>
      </c>
      <c r="L28" t="str">
        <f>mergeValue(A28) &amp;"."&amp; mergeValue(B28)&amp;"."&amp; mergeValue(C28)&amp;"."&amp; mergeValue(D28)&amp;"."&amp; mergeValue(E28)&amp;"."&amp; mergeValue(F28)&amp;"."&amp; mergeValue(G28)</f>
        <v>1.1.1.1.1.2.1</v>
      </c>
      <c r="M28" t="s">
        <v>612</v>
      </c>
      <c r="O28">
        <v>2643.17</v>
      </c>
      <c r="R28" s="1" t="s">
        <v>1178</v>
      </c>
      <c r="S28" s="1" t="s">
        <v>83</v>
      </c>
      <c r="T28" s="1" t="s">
        <v>1179</v>
      </c>
      <c r="U28" s="1" t="s">
        <v>83</v>
      </c>
      <c r="W28" s="1" t="s">
        <v>721</v>
      </c>
      <c r="X28" t="str">
        <f>strCheckDate(O29:V29)</f>
        <v/>
      </c>
      <c r="Z28" t="str">
        <f t="shared" si="0"/>
        <v>горячая вода в системе централизованного теплоснабжения на отопление</v>
      </c>
    </row>
    <row r="29" spans="1:26" ht="11.25" hidden="1" customHeight="1">
      <c r="A29" s="1"/>
      <c r="B29" s="1"/>
      <c r="C29" s="1"/>
      <c r="D29" s="1"/>
      <c r="E29" s="1"/>
      <c r="F29" s="1"/>
      <c r="I29" s="1"/>
      <c r="J29" s="1"/>
      <c r="Q29" t="str">
        <f>R28 &amp; "-" &amp; T28</f>
        <v>01.01.2021-31.12.2021</v>
      </c>
      <c r="R29" s="1"/>
      <c r="S29" s="1"/>
      <c r="T29" s="1"/>
      <c r="U29" s="1"/>
      <c r="W29" s="1"/>
      <c r="Z29" t="str">
        <f t="shared" si="0"/>
        <v/>
      </c>
    </row>
    <row r="30" spans="1:26" ht="15" customHeight="1">
      <c r="A30" s="1"/>
      <c r="B30" s="1"/>
      <c r="C30" s="1"/>
      <c r="D30" s="1"/>
      <c r="E30" s="1"/>
      <c r="F30" s="1"/>
      <c r="I30" s="1"/>
      <c r="J30" s="1"/>
      <c r="M30" t="s">
        <v>24</v>
      </c>
      <c r="W30" s="1"/>
      <c r="Z30" t="str">
        <f t="shared" si="0"/>
        <v>Добавить вид теплоносителя (параметры теплоносителя)</v>
      </c>
    </row>
    <row r="31" spans="1:26">
      <c r="A31" s="1"/>
      <c r="B31" s="1"/>
      <c r="C31" s="1"/>
      <c r="D31" s="1"/>
      <c r="E31" s="1"/>
      <c r="F31" s="1">
        <v>3</v>
      </c>
      <c r="I31" s="1"/>
      <c r="J31" s="1" t="s">
        <v>1537</v>
      </c>
      <c r="L31" t="str">
        <f>mergeValue(A31) &amp;"."&amp; mergeValue(B31)&amp;"."&amp; mergeValue(C31)&amp;"."&amp; mergeValue(D31)&amp;"."&amp; mergeValue(E31)&amp;"."&amp; mergeValue(F31)</f>
        <v>1.1.1.1.1.3</v>
      </c>
      <c r="M31" t="s">
        <v>9</v>
      </c>
      <c r="O31" s="1" t="s">
        <v>303</v>
      </c>
      <c r="P31" s="1"/>
      <c r="Q31" s="1"/>
      <c r="R31" s="1"/>
      <c r="S31" s="1"/>
      <c r="T31" s="1"/>
      <c r="U31" s="1"/>
      <c r="V31" s="1"/>
      <c r="W31" t="s">
        <v>720</v>
      </c>
      <c r="Z31" t="str">
        <f t="shared" si="0"/>
        <v>Группа потребителей</v>
      </c>
    </row>
    <row r="32" spans="1:26" ht="122.1" customHeight="1">
      <c r="A32" s="1"/>
      <c r="B32" s="1"/>
      <c r="C32" s="1"/>
      <c r="D32" s="1"/>
      <c r="E32" s="1"/>
      <c r="F32" s="1"/>
      <c r="G32">
        <v>1</v>
      </c>
      <c r="I32" s="1"/>
      <c r="J32" s="1"/>
      <c r="K32">
        <v>1</v>
      </c>
      <c r="L32" t="str">
        <f>mergeValue(A32) &amp;"."&amp; mergeValue(B32)&amp;"."&amp; mergeValue(C32)&amp;"."&amp; mergeValue(D32)&amp;"."&amp; mergeValue(E32)&amp;"."&amp; mergeValue(F32)&amp;"."&amp; mergeValue(G32)</f>
        <v>1.1.1.1.1.3.1</v>
      </c>
      <c r="M32" t="s">
        <v>612</v>
      </c>
      <c r="O32">
        <v>2643.17</v>
      </c>
      <c r="R32" s="1" t="s">
        <v>1178</v>
      </c>
      <c r="S32" s="1" t="s">
        <v>83</v>
      </c>
      <c r="T32" s="1" t="s">
        <v>1179</v>
      </c>
      <c r="U32" s="1" t="s">
        <v>83</v>
      </c>
      <c r="W32" s="1" t="s">
        <v>721</v>
      </c>
      <c r="X32" t="str">
        <f>strCheckDate(O33:V33)</f>
        <v/>
      </c>
      <c r="Z32" t="str">
        <f t="shared" si="0"/>
        <v>горячая вода в системе централизованного теплоснабжения на отопление</v>
      </c>
    </row>
    <row r="33" spans="1:26" ht="11.25" hidden="1" customHeight="1">
      <c r="A33" s="1"/>
      <c r="B33" s="1"/>
      <c r="C33" s="1"/>
      <c r="D33" s="1"/>
      <c r="E33" s="1"/>
      <c r="F33" s="1"/>
      <c r="I33" s="1"/>
      <c r="J33" s="1"/>
      <c r="Q33" t="str">
        <f>R32 &amp; "-" &amp; T32</f>
        <v>01.01.2021-31.12.2021</v>
      </c>
      <c r="R33" s="1"/>
      <c r="S33" s="1"/>
      <c r="T33" s="1"/>
      <c r="U33" s="1"/>
      <c r="W33" s="1"/>
      <c r="Z33" t="str">
        <f t="shared" si="0"/>
        <v/>
      </c>
    </row>
    <row r="34" spans="1:26" ht="15" customHeight="1">
      <c r="A34" s="1"/>
      <c r="B34" s="1"/>
      <c r="C34" s="1"/>
      <c r="D34" s="1"/>
      <c r="E34" s="1"/>
      <c r="F34" s="1"/>
      <c r="I34" s="1"/>
      <c r="J34" s="1"/>
      <c r="M34" t="s">
        <v>24</v>
      </c>
      <c r="W34" s="1"/>
      <c r="Z34" t="str">
        <f t="shared" si="0"/>
        <v>Добавить вид теплоносителя (параметры теплоносителя)</v>
      </c>
    </row>
    <row r="35" spans="1:26" ht="15" customHeight="1">
      <c r="A35" s="1"/>
      <c r="B35" s="1"/>
      <c r="C35" s="1"/>
      <c r="D35" s="1"/>
      <c r="E35" s="1"/>
      <c r="I35" s="1"/>
      <c r="M35" t="s">
        <v>10</v>
      </c>
      <c r="Z35" t="str">
        <f t="shared" si="0"/>
        <v>Добавить группу потребителей</v>
      </c>
    </row>
    <row r="36" spans="1:26" ht="15" customHeight="1">
      <c r="A36" s="1"/>
      <c r="B36" s="1"/>
      <c r="C36" s="1"/>
      <c r="D36" s="1"/>
      <c r="M36" t="s">
        <v>11</v>
      </c>
      <c r="Z36" t="str">
        <f t="shared" si="0"/>
        <v>Добавить схему подключения</v>
      </c>
    </row>
    <row r="38" spans="1:26" ht="90" customHeight="1">
      <c r="L38">
        <v>1</v>
      </c>
      <c r="M38" s="1" t="s">
        <v>722</v>
      </c>
      <c r="N38" s="1"/>
      <c r="O38" s="1"/>
      <c r="P38" s="1"/>
      <c r="Q38" s="1"/>
      <c r="R38" s="1"/>
      <c r="S38" s="1"/>
      <c r="T38" s="1"/>
      <c r="U38" s="1"/>
      <c r="V38" s="1"/>
      <c r="W38" s="1"/>
    </row>
  </sheetData>
  <sheetProtection sheet="1" objects="1" scenarios="1" formatColumns="0" formatRows="0"/>
  <dataConsolidate/>
  <mergeCells count="55">
    <mergeCell ref="W24:W26"/>
    <mergeCell ref="M38:W38"/>
    <mergeCell ref="O21:V21"/>
    <mergeCell ref="E22:E35"/>
    <mergeCell ref="I22:I35"/>
    <mergeCell ref="O22:V22"/>
    <mergeCell ref="F23:F26"/>
    <mergeCell ref="J23:J26"/>
    <mergeCell ref="O23:V23"/>
    <mergeCell ref="R24:R25"/>
    <mergeCell ref="S24:S25"/>
    <mergeCell ref="T24:T25"/>
    <mergeCell ref="W28:W30"/>
    <mergeCell ref="F31:F34"/>
    <mergeCell ref="J31:J34"/>
    <mergeCell ref="O31:V31"/>
    <mergeCell ref="S17:T17"/>
    <mergeCell ref="A18:A36"/>
    <mergeCell ref="O18:V18"/>
    <mergeCell ref="B19:B36"/>
    <mergeCell ref="O19:V19"/>
    <mergeCell ref="C20:C36"/>
    <mergeCell ref="O20:V20"/>
    <mergeCell ref="D21:D36"/>
    <mergeCell ref="U24:U25"/>
    <mergeCell ref="F27:F30"/>
    <mergeCell ref="J27:J30"/>
    <mergeCell ref="O27:V27"/>
    <mergeCell ref="R28:R29"/>
    <mergeCell ref="S28:S29"/>
    <mergeCell ref="T28:T29"/>
    <mergeCell ref="U28:U29"/>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 ref="R32:R33"/>
    <mergeCell ref="S32:S33"/>
    <mergeCell ref="T32:T33"/>
    <mergeCell ref="U32:U33"/>
    <mergeCell ref="W32:W34"/>
  </mergeCells>
  <dataValidations count="11">
    <dataValidation allowBlank="1" sqref="WVT983070:WWE983076 JH65566:JS65572 TD65566:TO65572 ACZ65566:ADK65572 AMV65566:ANG65572 AWR65566:AXC65572 BGN65566:BGY65572 BQJ65566:BQU65572 CAF65566:CAQ65572 CKB65566:CKM65572 CTX65566:CUI65572 DDT65566:DEE65572 DNP65566:DOA65572 DXL65566:DXW65572 EHH65566:EHS65572 ERD65566:ERO65572 FAZ65566:FBK65572 FKV65566:FLG65572 FUR65566:FVC65572 GEN65566:GEY65572 GOJ65566:GOU65572 GYF65566:GYQ65572 HIB65566:HIM65572 HRX65566:HSI65572 IBT65566:ICE65572 ILP65566:IMA65572 IVL65566:IVW65572 JFH65566:JFS65572 JPD65566:JPO65572 JYZ65566:JZK65572 KIV65566:KJG65572 KSR65566:KTC65572 LCN65566:LCY65572 LMJ65566:LMU65572 LWF65566:LWQ65572 MGB65566:MGM65572 MPX65566:MQI65572 MZT65566:NAE65572 NJP65566:NKA65572 NTL65566:NTW65572 ODH65566:ODS65572 OND65566:ONO65572 OWZ65566:OXK65572 PGV65566:PHG65572 PQR65566:PRC65572 QAN65566:QAY65572 QKJ65566:QKU65572 QUF65566:QUQ65572 REB65566:REM65572 RNX65566:ROI65572 RXT65566:RYE65572 SHP65566:SIA65572 SRL65566:SRW65572 TBH65566:TBS65572 TLD65566:TLO65572 TUZ65566:TVK65572 UEV65566:UFG65572 UOR65566:UPC65572 UYN65566:UYY65572 VIJ65566:VIU65572 VSF65566:VSQ65572 WCB65566:WCM65572 WLX65566:WMI65572 WVT65566:WWE65572 JH131102:JS131108 TD131102:TO131108 ACZ131102:ADK131108 AMV131102:ANG131108 AWR131102:AXC131108 BGN131102:BGY131108 BQJ131102:BQU131108 CAF131102:CAQ131108 CKB131102:CKM131108 CTX131102:CUI131108 DDT131102:DEE131108 DNP131102:DOA131108 DXL131102:DXW131108 EHH131102:EHS131108 ERD131102:ERO131108 FAZ131102:FBK131108 FKV131102:FLG131108 FUR131102:FVC131108 GEN131102:GEY131108 GOJ131102:GOU131108 GYF131102:GYQ131108 HIB131102:HIM131108 HRX131102:HSI131108 IBT131102:ICE131108 ILP131102:IMA131108 IVL131102:IVW131108 JFH131102:JFS131108 JPD131102:JPO131108 JYZ131102:JZK131108 KIV131102:KJG131108 KSR131102:KTC131108 LCN131102:LCY131108 LMJ131102:LMU131108 LWF131102:LWQ131108 MGB131102:MGM131108 MPX131102:MQI131108 MZT131102:NAE131108 NJP131102:NKA131108 NTL131102:NTW131108 ODH131102:ODS131108 OND131102:ONO131108 OWZ131102:OXK131108 PGV131102:PHG131108 PQR131102:PRC131108 QAN131102:QAY131108 QKJ131102:QKU131108 QUF131102:QUQ131108 REB131102:REM131108 RNX131102:ROI131108 RXT131102:RYE131108 SHP131102:SIA131108 SRL131102:SRW131108 TBH131102:TBS131108 TLD131102:TLO131108 TUZ131102:TVK131108 UEV131102:UFG131108 UOR131102:UPC131108 UYN131102:UYY131108 VIJ131102:VIU131108 VSF131102:VSQ131108 WCB131102:WCM131108 WLX131102:WMI131108 WVT131102:WWE131108 JH196638:JS196644 TD196638:TO196644 ACZ196638:ADK196644 AMV196638:ANG196644 AWR196638:AXC196644 BGN196638:BGY196644 BQJ196638:BQU196644 CAF196638:CAQ196644 CKB196638:CKM196644 CTX196638:CUI196644 DDT196638:DEE196644 DNP196638:DOA196644 DXL196638:DXW196644 EHH196638:EHS196644 ERD196638:ERO196644 FAZ196638:FBK196644 FKV196638:FLG196644 FUR196638:FVC196644 GEN196638:GEY196644 GOJ196638:GOU196644 GYF196638:GYQ196644 HIB196638:HIM196644 HRX196638:HSI196644 IBT196638:ICE196644 ILP196638:IMA196644 IVL196638:IVW196644 JFH196638:JFS196644 JPD196638:JPO196644 JYZ196638:JZK196644 KIV196638:KJG196644 KSR196638:KTC196644 LCN196638:LCY196644 LMJ196638:LMU196644 LWF196638:LWQ196644 MGB196638:MGM196644 MPX196638:MQI196644 MZT196638:NAE196644 NJP196638:NKA196644 NTL196638:NTW196644 ODH196638:ODS196644 OND196638:ONO196644 OWZ196638:OXK196644 PGV196638:PHG196644 PQR196638:PRC196644 QAN196638:QAY196644 QKJ196638:QKU196644 QUF196638:QUQ196644 REB196638:REM196644 RNX196638:ROI196644 RXT196638:RYE196644 SHP196638:SIA196644 SRL196638:SRW196644 TBH196638:TBS196644 TLD196638:TLO196644 TUZ196638:TVK196644 UEV196638:UFG196644 UOR196638:UPC196644 UYN196638:UYY196644 VIJ196638:VIU196644 VSF196638:VSQ196644 WCB196638:WCM196644 WLX196638:WMI196644 WVT196638:WWE196644 JH262174:JS262180 TD262174:TO262180 ACZ262174:ADK262180 AMV262174:ANG262180 AWR262174:AXC262180 BGN262174:BGY262180 BQJ262174:BQU262180 CAF262174:CAQ262180 CKB262174:CKM262180 CTX262174:CUI262180 DDT262174:DEE262180 DNP262174:DOA262180 DXL262174:DXW262180 EHH262174:EHS262180 ERD262174:ERO262180 FAZ262174:FBK262180 FKV262174:FLG262180 FUR262174:FVC262180 GEN262174:GEY262180 GOJ262174:GOU262180 GYF262174:GYQ262180 HIB262174:HIM262180 HRX262174:HSI262180 IBT262174:ICE262180 ILP262174:IMA262180 IVL262174:IVW262180 JFH262174:JFS262180 JPD262174:JPO262180 JYZ262174:JZK262180 KIV262174:KJG262180 KSR262174:KTC262180 LCN262174:LCY262180 LMJ262174:LMU262180 LWF262174:LWQ262180 MGB262174:MGM262180 MPX262174:MQI262180 MZT262174:NAE262180 NJP262174:NKA262180 NTL262174:NTW262180 ODH262174:ODS262180 OND262174:ONO262180 OWZ262174:OXK262180 PGV262174:PHG262180 PQR262174:PRC262180 QAN262174:QAY262180 QKJ262174:QKU262180 QUF262174:QUQ262180 REB262174:REM262180 RNX262174:ROI262180 RXT262174:RYE262180 SHP262174:SIA262180 SRL262174:SRW262180 TBH262174:TBS262180 TLD262174:TLO262180 TUZ262174:TVK262180 UEV262174:UFG262180 UOR262174:UPC262180 UYN262174:UYY262180 VIJ262174:VIU262180 VSF262174:VSQ262180 WCB262174:WCM262180 WLX262174:WMI262180 WVT262174:WWE262180 JH327710:JS327716 TD327710:TO327716 ACZ327710:ADK327716 AMV327710:ANG327716 AWR327710:AXC327716 BGN327710:BGY327716 BQJ327710:BQU327716 CAF327710:CAQ327716 CKB327710:CKM327716 CTX327710:CUI327716 DDT327710:DEE327716 DNP327710:DOA327716 DXL327710:DXW327716 EHH327710:EHS327716 ERD327710:ERO327716 FAZ327710:FBK327716 FKV327710:FLG327716 FUR327710:FVC327716 GEN327710:GEY327716 GOJ327710:GOU327716 GYF327710:GYQ327716 HIB327710:HIM327716 HRX327710:HSI327716 IBT327710:ICE327716 ILP327710:IMA327716 IVL327710:IVW327716 JFH327710:JFS327716 JPD327710:JPO327716 JYZ327710:JZK327716 KIV327710:KJG327716 KSR327710:KTC327716 LCN327710:LCY327716 LMJ327710:LMU327716 LWF327710:LWQ327716 MGB327710:MGM327716 MPX327710:MQI327716 MZT327710:NAE327716 NJP327710:NKA327716 NTL327710:NTW327716 ODH327710:ODS327716 OND327710:ONO327716 OWZ327710:OXK327716 PGV327710:PHG327716 PQR327710:PRC327716 QAN327710:QAY327716 QKJ327710:QKU327716 QUF327710:QUQ327716 REB327710:REM327716 RNX327710:ROI327716 RXT327710:RYE327716 SHP327710:SIA327716 SRL327710:SRW327716 TBH327710:TBS327716 TLD327710:TLO327716 TUZ327710:TVK327716 UEV327710:UFG327716 UOR327710:UPC327716 UYN327710:UYY327716 VIJ327710:VIU327716 VSF327710:VSQ327716 WCB327710:WCM327716 WLX327710:WMI327716 WVT327710:WWE327716 JH393246:JS393252 TD393246:TO393252 ACZ393246:ADK393252 AMV393246:ANG393252 AWR393246:AXC393252 BGN393246:BGY393252 BQJ393246:BQU393252 CAF393246:CAQ393252 CKB393246:CKM393252 CTX393246:CUI393252 DDT393246:DEE393252 DNP393246:DOA393252 DXL393246:DXW393252 EHH393246:EHS393252 ERD393246:ERO393252 FAZ393246:FBK393252 FKV393246:FLG393252 FUR393246:FVC393252 GEN393246:GEY393252 GOJ393246:GOU393252 GYF393246:GYQ393252 HIB393246:HIM393252 HRX393246:HSI393252 IBT393246:ICE393252 ILP393246:IMA393252 IVL393246:IVW393252 JFH393246:JFS393252 JPD393246:JPO393252 JYZ393246:JZK393252 KIV393246:KJG393252 KSR393246:KTC393252 LCN393246:LCY393252 LMJ393246:LMU393252 LWF393246:LWQ393252 MGB393246:MGM393252 MPX393246:MQI393252 MZT393246:NAE393252 NJP393246:NKA393252 NTL393246:NTW393252 ODH393246:ODS393252 OND393246:ONO393252 OWZ393246:OXK393252 PGV393246:PHG393252 PQR393246:PRC393252 QAN393246:QAY393252 QKJ393246:QKU393252 QUF393246:QUQ393252 REB393246:REM393252 RNX393246:ROI393252 RXT393246:RYE393252 SHP393246:SIA393252 SRL393246:SRW393252 TBH393246:TBS393252 TLD393246:TLO393252 TUZ393246:TVK393252 UEV393246:UFG393252 UOR393246:UPC393252 UYN393246:UYY393252 VIJ393246:VIU393252 VSF393246:VSQ393252 WCB393246:WCM393252 WLX393246:WMI393252 WVT393246:WWE393252 JH458782:JS458788 TD458782:TO458788 ACZ458782:ADK458788 AMV458782:ANG458788 AWR458782:AXC458788 BGN458782:BGY458788 BQJ458782:BQU458788 CAF458782:CAQ458788 CKB458782:CKM458788 CTX458782:CUI458788 DDT458782:DEE458788 DNP458782:DOA458788 DXL458782:DXW458788 EHH458782:EHS458788 ERD458782:ERO458788 FAZ458782:FBK458788 FKV458782:FLG458788 FUR458782:FVC458788 GEN458782:GEY458788 GOJ458782:GOU458788 GYF458782:GYQ458788 HIB458782:HIM458788 HRX458782:HSI458788 IBT458782:ICE458788 ILP458782:IMA458788 IVL458782:IVW458788 JFH458782:JFS458788 JPD458782:JPO458788 JYZ458782:JZK458788 KIV458782:KJG458788 KSR458782:KTC458788 LCN458782:LCY458788 LMJ458782:LMU458788 LWF458782:LWQ458788 MGB458782:MGM458788 MPX458782:MQI458788 MZT458782:NAE458788 NJP458782:NKA458788 NTL458782:NTW458788 ODH458782:ODS458788 OND458782:ONO458788 OWZ458782:OXK458788 PGV458782:PHG458788 PQR458782:PRC458788 QAN458782:QAY458788 QKJ458782:QKU458788 QUF458782:QUQ458788 REB458782:REM458788 RNX458782:ROI458788 RXT458782:RYE458788 SHP458782:SIA458788 SRL458782:SRW458788 TBH458782:TBS458788 TLD458782:TLO458788 TUZ458782:TVK458788 UEV458782:UFG458788 UOR458782:UPC458788 UYN458782:UYY458788 VIJ458782:VIU458788 VSF458782:VSQ458788 WCB458782:WCM458788 WLX458782:WMI458788 WVT458782:WWE458788 JH524318:JS524324 TD524318:TO524324 ACZ524318:ADK524324 AMV524318:ANG524324 AWR524318:AXC524324 BGN524318:BGY524324 BQJ524318:BQU524324 CAF524318:CAQ524324 CKB524318:CKM524324 CTX524318:CUI524324 DDT524318:DEE524324 DNP524318:DOA524324 DXL524318:DXW524324 EHH524318:EHS524324 ERD524318:ERO524324 FAZ524318:FBK524324 FKV524318:FLG524324 FUR524318:FVC524324 GEN524318:GEY524324 GOJ524318:GOU524324 GYF524318:GYQ524324 HIB524318:HIM524324 HRX524318:HSI524324 IBT524318:ICE524324 ILP524318:IMA524324 IVL524318:IVW524324 JFH524318:JFS524324 JPD524318:JPO524324 JYZ524318:JZK524324 KIV524318:KJG524324 KSR524318:KTC524324 LCN524318:LCY524324 LMJ524318:LMU524324 LWF524318:LWQ524324 MGB524318:MGM524324 MPX524318:MQI524324 MZT524318:NAE524324 NJP524318:NKA524324 NTL524318:NTW524324 ODH524318:ODS524324 OND524318:ONO524324 OWZ524318:OXK524324 PGV524318:PHG524324 PQR524318:PRC524324 QAN524318:QAY524324 QKJ524318:QKU524324 QUF524318:QUQ524324 REB524318:REM524324 RNX524318:ROI524324 RXT524318:RYE524324 SHP524318:SIA524324 SRL524318:SRW524324 TBH524318:TBS524324 TLD524318:TLO524324 TUZ524318:TVK524324 UEV524318:UFG524324 UOR524318:UPC524324 UYN524318:UYY524324 VIJ524318:VIU524324 VSF524318:VSQ524324 WCB524318:WCM524324 WLX524318:WMI524324 WVT524318:WWE524324 JH589854:JS589860 TD589854:TO589860 ACZ589854:ADK589860 AMV589854:ANG589860 AWR589854:AXC589860 BGN589854:BGY589860 BQJ589854:BQU589860 CAF589854:CAQ589860 CKB589854:CKM589860 CTX589854:CUI589860 DDT589854:DEE589860 DNP589854:DOA589860 DXL589854:DXW589860 EHH589854:EHS589860 ERD589854:ERO589860 FAZ589854:FBK589860 FKV589854:FLG589860 FUR589854:FVC589860 GEN589854:GEY589860 GOJ589854:GOU589860 GYF589854:GYQ589860 HIB589854:HIM589860 HRX589854:HSI589860 IBT589854:ICE589860 ILP589854:IMA589860 IVL589854:IVW589860 JFH589854:JFS589860 JPD589854:JPO589860 JYZ589854:JZK589860 KIV589854:KJG589860 KSR589854:KTC589860 LCN589854:LCY589860 LMJ589854:LMU589860 LWF589854:LWQ589860 MGB589854:MGM589860 MPX589854:MQI589860 MZT589854:NAE589860 NJP589854:NKA589860 NTL589854:NTW589860 ODH589854:ODS589860 OND589854:ONO589860 OWZ589854:OXK589860 PGV589854:PHG589860 PQR589854:PRC589860 QAN589854:QAY589860 QKJ589854:QKU589860 QUF589854:QUQ589860 REB589854:REM589860 RNX589854:ROI589860 RXT589854:RYE589860 SHP589854:SIA589860 SRL589854:SRW589860 TBH589854:TBS589860 TLD589854:TLO589860 TUZ589854:TVK589860 UEV589854:UFG589860 UOR589854:UPC589860 UYN589854:UYY589860 VIJ589854:VIU589860 VSF589854:VSQ589860 WCB589854:WCM589860 WLX589854:WMI589860 WVT589854:WWE589860 JH655390:JS655396 TD655390:TO655396 ACZ655390:ADK655396 AMV655390:ANG655396 AWR655390:AXC655396 BGN655390:BGY655396 BQJ655390:BQU655396 CAF655390:CAQ655396 CKB655390:CKM655396 CTX655390:CUI655396 DDT655390:DEE655396 DNP655390:DOA655396 DXL655390:DXW655396 EHH655390:EHS655396 ERD655390:ERO655396 FAZ655390:FBK655396 FKV655390:FLG655396 FUR655390:FVC655396 GEN655390:GEY655396 GOJ655390:GOU655396 GYF655390:GYQ655396 HIB655390:HIM655396 HRX655390:HSI655396 IBT655390:ICE655396 ILP655390:IMA655396 IVL655390:IVW655396 JFH655390:JFS655396 JPD655390:JPO655396 JYZ655390:JZK655396 KIV655390:KJG655396 KSR655390:KTC655396 LCN655390:LCY655396 LMJ655390:LMU655396 LWF655390:LWQ655396 MGB655390:MGM655396 MPX655390:MQI655396 MZT655390:NAE655396 NJP655390:NKA655396 NTL655390:NTW655396 ODH655390:ODS655396 OND655390:ONO655396 OWZ655390:OXK655396 PGV655390:PHG655396 PQR655390:PRC655396 QAN655390:QAY655396 QKJ655390:QKU655396 QUF655390:QUQ655396 REB655390:REM655396 RNX655390:ROI655396 RXT655390:RYE655396 SHP655390:SIA655396 SRL655390:SRW655396 TBH655390:TBS655396 TLD655390:TLO655396 TUZ655390:TVK655396 UEV655390:UFG655396 UOR655390:UPC655396 UYN655390:UYY655396 VIJ655390:VIU655396 VSF655390:VSQ655396 WCB655390:WCM655396 WLX655390:WMI655396 WVT655390:WWE655396 JH720926:JS720932 TD720926:TO720932 ACZ720926:ADK720932 AMV720926:ANG720932 AWR720926:AXC720932 BGN720926:BGY720932 BQJ720926:BQU720932 CAF720926:CAQ720932 CKB720926:CKM720932 CTX720926:CUI720932 DDT720926:DEE720932 DNP720926:DOA720932 DXL720926:DXW720932 EHH720926:EHS720932 ERD720926:ERO720932 FAZ720926:FBK720932 FKV720926:FLG720932 FUR720926:FVC720932 GEN720926:GEY720932 GOJ720926:GOU720932 GYF720926:GYQ720932 HIB720926:HIM720932 HRX720926:HSI720932 IBT720926:ICE720932 ILP720926:IMA720932 IVL720926:IVW720932 JFH720926:JFS720932 JPD720926:JPO720932 JYZ720926:JZK720932 KIV720926:KJG720932 KSR720926:KTC720932 LCN720926:LCY720932 LMJ720926:LMU720932 LWF720926:LWQ720932 MGB720926:MGM720932 MPX720926:MQI720932 MZT720926:NAE720932 NJP720926:NKA720932 NTL720926:NTW720932 ODH720926:ODS720932 OND720926:ONO720932 OWZ720926:OXK720932 PGV720926:PHG720932 PQR720926:PRC720932 QAN720926:QAY720932 QKJ720926:QKU720932 QUF720926:QUQ720932 REB720926:REM720932 RNX720926:ROI720932 RXT720926:RYE720932 SHP720926:SIA720932 SRL720926:SRW720932 TBH720926:TBS720932 TLD720926:TLO720932 TUZ720926:TVK720932 UEV720926:UFG720932 UOR720926:UPC720932 UYN720926:UYY720932 VIJ720926:VIU720932 VSF720926:VSQ720932 WCB720926:WCM720932 WLX720926:WMI720932 WVT720926:WWE720932 JH786462:JS786468 TD786462:TO786468 ACZ786462:ADK786468 AMV786462:ANG786468 AWR786462:AXC786468 BGN786462:BGY786468 BQJ786462:BQU786468 CAF786462:CAQ786468 CKB786462:CKM786468 CTX786462:CUI786468 DDT786462:DEE786468 DNP786462:DOA786468 DXL786462:DXW786468 EHH786462:EHS786468 ERD786462:ERO786468 FAZ786462:FBK786468 FKV786462:FLG786468 FUR786462:FVC786468 GEN786462:GEY786468 GOJ786462:GOU786468 GYF786462:GYQ786468 HIB786462:HIM786468 HRX786462:HSI786468 IBT786462:ICE786468 ILP786462:IMA786468 IVL786462:IVW786468 JFH786462:JFS786468 JPD786462:JPO786468 JYZ786462:JZK786468 KIV786462:KJG786468 KSR786462:KTC786468 LCN786462:LCY786468 LMJ786462:LMU786468 LWF786462:LWQ786468 MGB786462:MGM786468 MPX786462:MQI786468 MZT786462:NAE786468 NJP786462:NKA786468 NTL786462:NTW786468 ODH786462:ODS786468 OND786462:ONO786468 OWZ786462:OXK786468 PGV786462:PHG786468 PQR786462:PRC786468 QAN786462:QAY786468 QKJ786462:QKU786468 QUF786462:QUQ786468 REB786462:REM786468 RNX786462:ROI786468 RXT786462:RYE786468 SHP786462:SIA786468 SRL786462:SRW786468 TBH786462:TBS786468 TLD786462:TLO786468 TUZ786462:TVK786468 UEV786462:UFG786468 UOR786462:UPC786468 UYN786462:UYY786468 VIJ786462:VIU786468 VSF786462:VSQ786468 WCB786462:WCM786468 WLX786462:WMI786468 WVT786462:WWE786468 JH851998:JS852004 TD851998:TO852004 ACZ851998:ADK852004 AMV851998:ANG852004 AWR851998:AXC852004 BGN851998:BGY852004 BQJ851998:BQU852004 CAF851998:CAQ852004 CKB851998:CKM852004 CTX851998:CUI852004 DDT851998:DEE852004 DNP851998:DOA852004 DXL851998:DXW852004 EHH851998:EHS852004 ERD851998:ERO852004 FAZ851998:FBK852004 FKV851998:FLG852004 FUR851998:FVC852004 GEN851998:GEY852004 GOJ851998:GOU852004 GYF851998:GYQ852004 HIB851998:HIM852004 HRX851998:HSI852004 IBT851998:ICE852004 ILP851998:IMA852004 IVL851998:IVW852004 JFH851998:JFS852004 JPD851998:JPO852004 JYZ851998:JZK852004 KIV851998:KJG852004 KSR851998:KTC852004 LCN851998:LCY852004 LMJ851998:LMU852004 LWF851998:LWQ852004 MGB851998:MGM852004 MPX851998:MQI852004 MZT851998:NAE852004 NJP851998:NKA852004 NTL851998:NTW852004 ODH851998:ODS852004 OND851998:ONO852004 OWZ851998:OXK852004 PGV851998:PHG852004 PQR851998:PRC852004 QAN851998:QAY852004 QKJ851998:QKU852004 QUF851998:QUQ852004 REB851998:REM852004 RNX851998:ROI852004 RXT851998:RYE852004 SHP851998:SIA852004 SRL851998:SRW852004 TBH851998:TBS852004 TLD851998:TLO852004 TUZ851998:TVK852004 UEV851998:UFG852004 UOR851998:UPC852004 UYN851998:UYY852004 VIJ851998:VIU852004 VSF851998:VSQ852004 WCB851998:WCM852004 WLX851998:WMI852004 WVT851998:WWE852004 JH917534:JS917540 TD917534:TO917540 ACZ917534:ADK917540 AMV917534:ANG917540 AWR917534:AXC917540 BGN917534:BGY917540 BQJ917534:BQU917540 CAF917534:CAQ917540 CKB917534:CKM917540 CTX917534:CUI917540 DDT917534:DEE917540 DNP917534:DOA917540 DXL917534:DXW917540 EHH917534:EHS917540 ERD917534:ERO917540 FAZ917534:FBK917540 FKV917534:FLG917540 FUR917534:FVC917540 GEN917534:GEY917540 GOJ917534:GOU917540 GYF917534:GYQ917540 HIB917534:HIM917540 HRX917534:HSI917540 IBT917534:ICE917540 ILP917534:IMA917540 IVL917534:IVW917540 JFH917534:JFS917540 JPD917534:JPO917540 JYZ917534:JZK917540 KIV917534:KJG917540 KSR917534:KTC917540 LCN917534:LCY917540 LMJ917534:LMU917540 LWF917534:LWQ917540 MGB917534:MGM917540 MPX917534:MQI917540 MZT917534:NAE917540 NJP917534:NKA917540 NTL917534:NTW917540 ODH917534:ODS917540 OND917534:ONO917540 OWZ917534:OXK917540 PGV917534:PHG917540 PQR917534:PRC917540 QAN917534:QAY917540 QKJ917534:QKU917540 QUF917534:QUQ917540 REB917534:REM917540 RNX917534:ROI917540 RXT917534:RYE917540 SHP917534:SIA917540 SRL917534:SRW917540 TBH917534:TBS917540 TLD917534:TLO917540 TUZ917534:TVK917540 UEV917534:UFG917540 UOR917534:UPC917540 UYN917534:UYY917540 VIJ917534:VIU917540 VSF917534:VSQ917540 WCB917534:WCM917540 WLX917534:WMI917540 WVT917534:WWE917540 JH983070:JS983076 TD983070:TO983076 ACZ983070:ADK983076 AMV983070:ANG983076 AWR983070:AXC983076 BGN983070:BGY983076 BQJ983070:BQU983076 CAF983070:CAQ983076 CKB983070:CKM983076 CTX983070:CUI983076 DDT983070:DEE983076 DNP983070:DOA983076 DXL983070:DXW983076 EHH983070:EHS983076 ERD983070:ERO983076 FAZ983070:FBK983076 FKV983070:FLG983076 FUR983070:FVC983076 GEN983070:GEY983076 GOJ983070:GOU983076 GYF983070:GYQ983076 HIB983070:HIM983076 HRX983070:HSI983076 IBT983070:ICE983076 ILP983070:IMA983076 IVL983070:IVW983076 JFH983070:JFS983076 JPD983070:JPO983076 JYZ983070:JZK983076 KIV983070:KJG983076 KSR983070:KTC983076 LCN983070:LCY983076 LMJ983070:LMU983076 LWF983070:LWQ983076 MGB983070:MGM983076 MPX983070:MQI983076 MZT983070:NAE983076 NJP983070:NKA983076 NTL983070:NTW983076 ODH983070:ODS983076 OND983070:ONO983076 OWZ983070:OXK983076 PGV983070:PHG983076 PQR983070:PRC983076 QAN983070:QAY983076 QKJ983070:QKU983076 QUF983070:QUQ983076 REB983070:REM983076 RNX983070:ROI983076 RXT983070:RYE983076 SHP983070:SIA983076 SRL983070:SRW983076 TBH983070:TBS983076 TLD983070:TLO983076 TUZ983070:TVK983076 UEV983070:UFG983076 UOR983070:UPC983076 UYN983070:UYY983076 VIJ983070:VIU983076 VSF983070:VSQ983076 WCB983070:WCM983076 WLX983070:WMI983076 L35:W36 L131102:W131108 L196638:W196644 L262174:W262180 L327710:W327716 L393246:W393252 L458782:W458788 L524318:W524324 L589854:W589860 L655390:W655396 L720926:W720932 L786462:W786468 L851998:W852004 L917534:W917540 L983070:W983076 L65566:W65572 TD34:TO36 JH34:JS36 WVT34:WWE36 WLX34:WMI36 WCB34:WCM36 VSF34:VSQ36 VIJ34:VIU36 UYN34:UYY36 UOR34:UPC36 UEV34:UFG36 TUZ34:TVK36 TLD34:TLO36 TBH34:TBS36 SRL34:SRW36 SHP34:SIA36 RXT34:RYE36 RNX34:ROI36 REB34:REM36 QUF34:QUQ36 QKJ34:QKU36 QAN34:QAY36 PQR34:PRC36 PGV34:PHG36 OWZ34:OXK36 OND34:ONO36 ODH34:ODS36 NTL34:NTW36 NJP34:NKA36 MZT34:NAE36 MPX34:MQI36 MGB34:MGM36 LWF34:LWQ36 LMJ34:LMU36 LCN34:LCY36 KSR34:KTC36 KIV34:KJG36 JYZ34:JZK36 JPD34:JPO36 JFH34:JFS36 IVL34:IVW36 ILP34:IMA36 IBT34:ICE36 HRX34:HSI36 HIB34:HIM36 GYF34:GYQ36 GOJ34:GOU36 GEN34:GEY36 FUR34:FVC36 FKV34:FLG36 FAZ34:FBK36 ERD34:ERO36 EHH34:EHS36 DXL34:DXW36 DNP34:DOA36 DDT34:DEE36 CTX34:CUI36 CKB34:CKM36 CAF34:CAQ36 BQJ34:BQU36 BGN34:BGY36 AWR34:AXC36 AMV34:ANG36 L30:V30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26:JS26 TD26:TO26 ACZ26:ADK26 L26:V26 AMV30:ANG30 AWR30:AXC30 BGN30:BGY30 BQJ30:BQU30 CAF30:CAQ30 CKB30:CKM30 CTX30:CUI30 DDT30:DEE30 DNP30:DOA30 DXL30:DXW30 EHH30:EHS30 ERD30:ERO30 FAZ30:FBK30 FKV30:FLG30 FUR30:FVC30 GEN30:GEY30 GOJ30:GOU30 GYF30:GYQ30 HIB30:HIM30 HRX30:HSI30 IBT30:ICE30 ILP30:IMA30 IVL30:IVW30 JFH30:JFS30 JPD30:JPO30 JYZ30:JZK30 KIV30:KJG30 KSR30:KTC30 LCN30:LCY30 LMJ30:LMU30 LWF30:LWQ30 MGB30:MGM30 MPX30:MQI30 MZT30:NAE30 NJP30:NKA30 NTL30:NTW30 ODH30:ODS30 OND30:ONO30 OWZ30:OXK30 PGV30:PHG30 PQR30:PRC30 QAN30:QAY30 QKJ30:QKU30 QUF30:QUQ30 REB30:REM30 RNX30:ROI30 RXT30:RYE30 SHP30:SIA30 SRL30:SRW30 TBH30:TBS30 TLD30:TLO30 TUZ30:TVK30 UEV30:UFG30 UOR30:UPC30 UYN30:UYY30 VIJ30:VIU30 VSF30:VSQ30 WCB30:WCM30 WLX30:WMI30 WVT30:WWE30 JH30:JS30 TD30:TO30 ACZ30:ADK30 ACZ34:ADK36 L34:V3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dataValidation allowBlank="1" showInputMessage="1" showErrorMessage="1" prompt="Для выбора выполните двойной щелчок левой клавиши мыши по соответствующей ячейке." sqref="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458780 U524316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589852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655388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720924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786460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851996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917532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983068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65564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131100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196636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WMG24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262172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WWC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8 U393244 WWC24 JO28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28 JO32 S32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TK32 JQ32 WWA32 WME32 WCI32 VSM32 VIQ32 UYU32 UOY32 UFC32 TVG32 TLK32 TBO32 SRS32 SHW32 RYA32 ROE32 REI32 QUM32 QKQ32 QAU32 PQY32 PHC32 OXG32 ONK32 ODO32 NTS32 NJW32 NAA32 MQE32 MGI32 LWM32 LMQ32 LCU32 KSY32 KJC32 JZG32 JPK32 JFO32 IVS32 ILW32 ICA32 HSE32 HII32 GYM32 GOQ32 GEU32 FUY32 FLC32 FBG32 ERK32 EHO32 DXS32 DNW32 DEA32 CUE32 CKI32 CAM32 BQQ32 BGU32 AWY32 ANC32 ADG32 U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WWB98306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R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R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AWZ32 AND32 ADH32 TL32 JP32 T32 WVZ32 WMD32 WCH32 VSL32 VIP32 UYT32 UOX32 UFB32 TVF32 TLJ32 TBN32 SRR32 SHV32 RXZ32 ROD32 REH32 QUL32 QKP32 QAT32 PQX32 PHB32 OXF32 ONJ32 ODN32 NTR32 NJV32 MZZ32 MQD32 MGH32 LWL32 LMP32 LCT32 KSX32 KJB32 JZF32 JPJ32 JFN32 IVR32 ILV32 IBZ32 HSD32 HIH32 GYL32 GOP32 GET32 FUX32 FLB32 FBF32 ERJ32 EHN32 DXR32 DNV32 DDZ32 CUD32 CKH32 CAL32 BQP32 BGT32 AWX32 ANB32 ADF32 TJ32 JN32"/>
    <dataValidation type="list" allowBlank="1" showInputMessage="1" showErrorMessage="1" errorTitle="Ошибка" error="Выберите значение из списка" sqref="WVU98306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JI28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JI32 TE32 ADA32 AMW32 AWS32 M32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63:JR65563 TG65563:TN65563 ADC65563:ADJ65563 AMY65563:ANF65563 AWU65563:AXB65563 BGQ65563:BGX65563 BQM65563:BQT65563 CAI65563:CAP65563 CKE65563:CKL65563 CUA65563:CUH65563 DDW65563:DED65563 DNS65563:DNZ65563 DXO65563:DXV65563 EHK65563:EHR65563 ERG65563:ERN65563 FBC65563:FBJ65563 FKY65563:FLF65563 FUU65563:FVB65563 GEQ65563:GEX65563 GOM65563:GOT65563 GYI65563:GYP65563 HIE65563:HIL65563 HSA65563:HSH65563 IBW65563:ICD65563 ILS65563:ILZ65563 IVO65563:IVV65563 JFK65563:JFR65563 JPG65563:JPN65563 JZC65563:JZJ65563 KIY65563:KJF65563 KSU65563:KTB65563 LCQ65563:LCX65563 LMM65563:LMT65563 LWI65563:LWP65563 MGE65563:MGL65563 MQA65563:MQH65563 MZW65563:NAD65563 NJS65563:NJZ65563 NTO65563:NTV65563 ODK65563:ODR65563 ONG65563:ONN65563 OXC65563:OXJ65563 PGY65563:PHF65563 PQU65563:PRB65563 QAQ65563:QAX65563 QKM65563:QKT65563 QUI65563:QUP65563 REE65563:REL65563 ROA65563:ROH65563 RXW65563:RYD65563 SHS65563:SHZ65563 SRO65563:SRV65563 TBK65563:TBR65563 TLG65563:TLN65563 TVC65563:TVJ65563 UEY65563:UFF65563 UOU65563:UPB65563 UYQ65563:UYX65563 VIM65563:VIT65563 VSI65563:VSP65563 WCE65563:WCL65563 WMA65563:WMH65563 WVW65563:WWD65563 JK131099:JR131099 TG131099:TN131099 ADC131099:ADJ131099 AMY131099:ANF131099 AWU131099:AXB131099 BGQ131099:BGX131099 BQM131099:BQT131099 CAI131099:CAP131099 CKE131099:CKL131099 CUA131099:CUH131099 DDW131099:DED131099 DNS131099:DNZ131099 DXO131099:DXV131099 EHK131099:EHR131099 ERG131099:ERN131099 FBC131099:FBJ131099 FKY131099:FLF131099 FUU131099:FVB131099 GEQ131099:GEX131099 GOM131099:GOT131099 GYI131099:GYP131099 HIE131099:HIL131099 HSA131099:HSH131099 IBW131099:ICD131099 ILS131099:ILZ131099 IVO131099:IVV131099 JFK131099:JFR131099 JPG131099:JPN131099 JZC131099:JZJ131099 KIY131099:KJF131099 KSU131099:KTB131099 LCQ131099:LCX131099 LMM131099:LMT131099 LWI131099:LWP131099 MGE131099:MGL131099 MQA131099:MQH131099 MZW131099:NAD131099 NJS131099:NJZ131099 NTO131099:NTV131099 ODK131099:ODR131099 ONG131099:ONN131099 OXC131099:OXJ131099 PGY131099:PHF131099 PQU131099:PRB131099 QAQ131099:QAX131099 QKM131099:QKT131099 QUI131099:QUP131099 REE131099:REL131099 ROA131099:ROH131099 RXW131099:RYD131099 SHS131099:SHZ131099 SRO131099:SRV131099 TBK131099:TBR131099 TLG131099:TLN131099 TVC131099:TVJ131099 UEY131099:UFF131099 UOU131099:UPB131099 UYQ131099:UYX131099 VIM131099:VIT131099 VSI131099:VSP131099 WCE131099:WCL131099 WMA131099:WMH131099 WVW131099:WWD131099 JK196635:JR196635 TG196635:TN196635 ADC196635:ADJ196635 AMY196635:ANF196635 AWU196635:AXB196635 BGQ196635:BGX196635 BQM196635:BQT196635 CAI196635:CAP196635 CKE196635:CKL196635 CUA196635:CUH196635 DDW196635:DED196635 DNS196635:DNZ196635 DXO196635:DXV196635 EHK196635:EHR196635 ERG196635:ERN196635 FBC196635:FBJ196635 FKY196635:FLF196635 FUU196635:FVB196635 GEQ196635:GEX196635 GOM196635:GOT196635 GYI196635:GYP196635 HIE196635:HIL196635 HSA196635:HSH196635 IBW196635:ICD196635 ILS196635:ILZ196635 IVO196635:IVV196635 JFK196635:JFR196635 JPG196635:JPN196635 JZC196635:JZJ196635 KIY196635:KJF196635 KSU196635:KTB196635 LCQ196635:LCX196635 LMM196635:LMT196635 LWI196635:LWP196635 MGE196635:MGL196635 MQA196635:MQH196635 MZW196635:NAD196635 NJS196635:NJZ196635 NTO196635:NTV196635 ODK196635:ODR196635 ONG196635:ONN196635 OXC196635:OXJ196635 PGY196635:PHF196635 PQU196635:PRB196635 QAQ196635:QAX196635 QKM196635:QKT196635 QUI196635:QUP196635 REE196635:REL196635 ROA196635:ROH196635 RXW196635:RYD196635 SHS196635:SHZ196635 SRO196635:SRV196635 TBK196635:TBR196635 TLG196635:TLN196635 TVC196635:TVJ196635 UEY196635:UFF196635 UOU196635:UPB196635 UYQ196635:UYX196635 VIM196635:VIT196635 VSI196635:VSP196635 WCE196635:WCL196635 WMA196635:WMH196635 WVW196635:WWD196635 JK262171:JR262171 TG262171:TN262171 ADC262171:ADJ262171 AMY262171:ANF262171 AWU262171:AXB262171 BGQ262171:BGX262171 BQM262171:BQT262171 CAI262171:CAP262171 CKE262171:CKL262171 CUA262171:CUH262171 DDW262171:DED262171 DNS262171:DNZ262171 DXO262171:DXV262171 EHK262171:EHR262171 ERG262171:ERN262171 FBC262171:FBJ262171 FKY262171:FLF262171 FUU262171:FVB262171 GEQ262171:GEX262171 GOM262171:GOT262171 GYI262171:GYP262171 HIE262171:HIL262171 HSA262171:HSH262171 IBW262171:ICD262171 ILS262171:ILZ262171 IVO262171:IVV262171 JFK262171:JFR262171 JPG262171:JPN262171 JZC262171:JZJ262171 KIY262171:KJF262171 KSU262171:KTB262171 LCQ262171:LCX262171 LMM262171:LMT262171 LWI262171:LWP262171 MGE262171:MGL262171 MQA262171:MQH262171 MZW262171:NAD262171 NJS262171:NJZ262171 NTO262171:NTV262171 ODK262171:ODR262171 ONG262171:ONN262171 OXC262171:OXJ262171 PGY262171:PHF262171 PQU262171:PRB262171 QAQ262171:QAX262171 QKM262171:QKT262171 QUI262171:QUP262171 REE262171:REL262171 ROA262171:ROH262171 RXW262171:RYD262171 SHS262171:SHZ262171 SRO262171:SRV262171 TBK262171:TBR262171 TLG262171:TLN262171 TVC262171:TVJ262171 UEY262171:UFF262171 UOU262171:UPB262171 UYQ262171:UYX262171 VIM262171:VIT262171 VSI262171:VSP262171 WCE262171:WCL262171 WMA262171:WMH262171 WVW262171:WWD262171 JK327707:JR327707 TG327707:TN327707 ADC327707:ADJ327707 AMY327707:ANF327707 AWU327707:AXB327707 BGQ327707:BGX327707 BQM327707:BQT327707 CAI327707:CAP327707 CKE327707:CKL327707 CUA327707:CUH327707 DDW327707:DED327707 DNS327707:DNZ327707 DXO327707:DXV327707 EHK327707:EHR327707 ERG327707:ERN327707 FBC327707:FBJ327707 FKY327707:FLF327707 FUU327707:FVB327707 GEQ327707:GEX327707 GOM327707:GOT327707 GYI327707:GYP327707 HIE327707:HIL327707 HSA327707:HSH327707 IBW327707:ICD327707 ILS327707:ILZ327707 IVO327707:IVV327707 JFK327707:JFR327707 JPG327707:JPN327707 JZC327707:JZJ327707 KIY327707:KJF327707 KSU327707:KTB327707 LCQ327707:LCX327707 LMM327707:LMT327707 LWI327707:LWP327707 MGE327707:MGL327707 MQA327707:MQH327707 MZW327707:NAD327707 NJS327707:NJZ327707 NTO327707:NTV327707 ODK327707:ODR327707 ONG327707:ONN327707 OXC327707:OXJ327707 PGY327707:PHF327707 PQU327707:PRB327707 QAQ327707:QAX327707 QKM327707:QKT327707 QUI327707:QUP327707 REE327707:REL327707 ROA327707:ROH327707 RXW327707:RYD327707 SHS327707:SHZ327707 SRO327707:SRV327707 TBK327707:TBR327707 TLG327707:TLN327707 TVC327707:TVJ327707 UEY327707:UFF327707 UOU327707:UPB327707 UYQ327707:UYX327707 VIM327707:VIT327707 VSI327707:VSP327707 WCE327707:WCL327707 WMA327707:WMH327707 WVW327707:WWD327707 JK393243:JR393243 TG393243:TN393243 ADC393243:ADJ393243 AMY393243:ANF393243 AWU393243:AXB393243 BGQ393243:BGX393243 BQM393243:BQT393243 CAI393243:CAP393243 CKE393243:CKL393243 CUA393243:CUH393243 DDW393243:DED393243 DNS393243:DNZ393243 DXO393243:DXV393243 EHK393243:EHR393243 ERG393243:ERN393243 FBC393243:FBJ393243 FKY393243:FLF393243 FUU393243:FVB393243 GEQ393243:GEX393243 GOM393243:GOT393243 GYI393243:GYP393243 HIE393243:HIL393243 HSA393243:HSH393243 IBW393243:ICD393243 ILS393243:ILZ393243 IVO393243:IVV393243 JFK393243:JFR393243 JPG393243:JPN393243 JZC393243:JZJ393243 KIY393243:KJF393243 KSU393243:KTB393243 LCQ393243:LCX393243 LMM393243:LMT393243 LWI393243:LWP393243 MGE393243:MGL393243 MQA393243:MQH393243 MZW393243:NAD393243 NJS393243:NJZ393243 NTO393243:NTV393243 ODK393243:ODR393243 ONG393243:ONN393243 OXC393243:OXJ393243 PGY393243:PHF393243 PQU393243:PRB393243 QAQ393243:QAX393243 QKM393243:QKT393243 QUI393243:QUP393243 REE393243:REL393243 ROA393243:ROH393243 RXW393243:RYD393243 SHS393243:SHZ393243 SRO393243:SRV393243 TBK393243:TBR393243 TLG393243:TLN393243 TVC393243:TVJ393243 UEY393243:UFF393243 UOU393243:UPB393243 UYQ393243:UYX393243 VIM393243:VIT393243 VSI393243:VSP393243 WCE393243:WCL393243 WMA393243:WMH393243 WVW393243:WWD393243 JK458779:JR458779 TG458779:TN458779 ADC458779:ADJ458779 AMY458779:ANF458779 AWU458779:AXB458779 BGQ458779:BGX458779 BQM458779:BQT458779 CAI458779:CAP458779 CKE458779:CKL458779 CUA458779:CUH458779 DDW458779:DED458779 DNS458779:DNZ458779 DXO458779:DXV458779 EHK458779:EHR458779 ERG458779:ERN458779 FBC458779:FBJ458779 FKY458779:FLF458779 FUU458779:FVB458779 GEQ458779:GEX458779 GOM458779:GOT458779 GYI458779:GYP458779 HIE458779:HIL458779 HSA458779:HSH458779 IBW458779:ICD458779 ILS458779:ILZ458779 IVO458779:IVV458779 JFK458779:JFR458779 JPG458779:JPN458779 JZC458779:JZJ458779 KIY458779:KJF458779 KSU458779:KTB458779 LCQ458779:LCX458779 LMM458779:LMT458779 LWI458779:LWP458779 MGE458779:MGL458779 MQA458779:MQH458779 MZW458779:NAD458779 NJS458779:NJZ458779 NTO458779:NTV458779 ODK458779:ODR458779 ONG458779:ONN458779 OXC458779:OXJ458779 PGY458779:PHF458779 PQU458779:PRB458779 QAQ458779:QAX458779 QKM458779:QKT458779 QUI458779:QUP458779 REE458779:REL458779 ROA458779:ROH458779 RXW458779:RYD458779 SHS458779:SHZ458779 SRO458779:SRV458779 TBK458779:TBR458779 TLG458779:TLN458779 TVC458779:TVJ458779 UEY458779:UFF458779 UOU458779:UPB458779 UYQ458779:UYX458779 VIM458779:VIT458779 VSI458779:VSP458779 WCE458779:WCL458779 WMA458779:WMH458779 WVW458779:WWD458779 JK524315:JR524315 TG524315:TN524315 ADC524315:ADJ524315 AMY524315:ANF524315 AWU524315:AXB524315 BGQ524315:BGX524315 BQM524315:BQT524315 CAI524315:CAP524315 CKE524315:CKL524315 CUA524315:CUH524315 DDW524315:DED524315 DNS524315:DNZ524315 DXO524315:DXV524315 EHK524315:EHR524315 ERG524315:ERN524315 FBC524315:FBJ524315 FKY524315:FLF524315 FUU524315:FVB524315 GEQ524315:GEX524315 GOM524315:GOT524315 GYI524315:GYP524315 HIE524315:HIL524315 HSA524315:HSH524315 IBW524315:ICD524315 ILS524315:ILZ524315 IVO524315:IVV524315 JFK524315:JFR524315 JPG524315:JPN524315 JZC524315:JZJ524315 KIY524315:KJF524315 KSU524315:KTB524315 LCQ524315:LCX524315 LMM524315:LMT524315 LWI524315:LWP524315 MGE524315:MGL524315 MQA524315:MQH524315 MZW524315:NAD524315 NJS524315:NJZ524315 NTO524315:NTV524315 ODK524315:ODR524315 ONG524315:ONN524315 OXC524315:OXJ524315 PGY524315:PHF524315 PQU524315:PRB524315 QAQ524315:QAX524315 QKM524315:QKT524315 QUI524315:QUP524315 REE524315:REL524315 ROA524315:ROH524315 RXW524315:RYD524315 SHS524315:SHZ524315 SRO524315:SRV524315 TBK524315:TBR524315 TLG524315:TLN524315 TVC524315:TVJ524315 UEY524315:UFF524315 UOU524315:UPB524315 UYQ524315:UYX524315 VIM524315:VIT524315 VSI524315:VSP524315 WCE524315:WCL524315 WMA524315:WMH524315 WVW524315:WWD524315 JK589851:JR589851 TG589851:TN589851 ADC589851:ADJ589851 AMY589851:ANF589851 AWU589851:AXB589851 BGQ589851:BGX589851 BQM589851:BQT589851 CAI589851:CAP589851 CKE589851:CKL589851 CUA589851:CUH589851 DDW589851:DED589851 DNS589851:DNZ589851 DXO589851:DXV589851 EHK589851:EHR589851 ERG589851:ERN589851 FBC589851:FBJ589851 FKY589851:FLF589851 FUU589851:FVB589851 GEQ589851:GEX589851 GOM589851:GOT589851 GYI589851:GYP589851 HIE589851:HIL589851 HSA589851:HSH589851 IBW589851:ICD589851 ILS589851:ILZ589851 IVO589851:IVV589851 JFK589851:JFR589851 JPG589851:JPN589851 JZC589851:JZJ589851 KIY589851:KJF589851 KSU589851:KTB589851 LCQ589851:LCX589851 LMM589851:LMT589851 LWI589851:LWP589851 MGE589851:MGL589851 MQA589851:MQH589851 MZW589851:NAD589851 NJS589851:NJZ589851 NTO589851:NTV589851 ODK589851:ODR589851 ONG589851:ONN589851 OXC589851:OXJ589851 PGY589851:PHF589851 PQU589851:PRB589851 QAQ589851:QAX589851 QKM589851:QKT589851 QUI589851:QUP589851 REE589851:REL589851 ROA589851:ROH589851 RXW589851:RYD589851 SHS589851:SHZ589851 SRO589851:SRV589851 TBK589851:TBR589851 TLG589851:TLN589851 TVC589851:TVJ589851 UEY589851:UFF589851 UOU589851:UPB589851 UYQ589851:UYX589851 VIM589851:VIT589851 VSI589851:VSP589851 WCE589851:WCL589851 WMA589851:WMH589851 WVW589851:WWD589851 JK655387:JR655387 TG655387:TN655387 ADC655387:ADJ655387 AMY655387:ANF655387 AWU655387:AXB655387 BGQ655387:BGX655387 BQM655387:BQT655387 CAI655387:CAP655387 CKE655387:CKL655387 CUA655387:CUH655387 DDW655387:DED655387 DNS655387:DNZ655387 DXO655387:DXV655387 EHK655387:EHR655387 ERG655387:ERN655387 FBC655387:FBJ655387 FKY655387:FLF655387 FUU655387:FVB655387 GEQ655387:GEX655387 GOM655387:GOT655387 GYI655387:GYP655387 HIE655387:HIL655387 HSA655387:HSH655387 IBW655387:ICD655387 ILS655387:ILZ655387 IVO655387:IVV655387 JFK655387:JFR655387 JPG655387:JPN655387 JZC655387:JZJ655387 KIY655387:KJF655387 KSU655387:KTB655387 LCQ655387:LCX655387 LMM655387:LMT655387 LWI655387:LWP655387 MGE655387:MGL655387 MQA655387:MQH655387 MZW655387:NAD655387 NJS655387:NJZ655387 NTO655387:NTV655387 ODK655387:ODR655387 ONG655387:ONN655387 OXC655387:OXJ655387 PGY655387:PHF655387 PQU655387:PRB655387 QAQ655387:QAX655387 QKM655387:QKT655387 QUI655387:QUP655387 REE655387:REL655387 ROA655387:ROH655387 RXW655387:RYD655387 SHS655387:SHZ655387 SRO655387:SRV655387 TBK655387:TBR655387 TLG655387:TLN655387 TVC655387:TVJ655387 UEY655387:UFF655387 UOU655387:UPB655387 UYQ655387:UYX655387 VIM655387:VIT655387 VSI655387:VSP655387 WCE655387:WCL655387 WMA655387:WMH655387 WVW655387:WWD655387 JK720923:JR720923 TG720923:TN720923 ADC720923:ADJ720923 AMY720923:ANF720923 AWU720923:AXB720923 BGQ720923:BGX720923 BQM720923:BQT720923 CAI720923:CAP720923 CKE720923:CKL720923 CUA720923:CUH720923 DDW720923:DED720923 DNS720923:DNZ720923 DXO720923:DXV720923 EHK720923:EHR720923 ERG720923:ERN720923 FBC720923:FBJ720923 FKY720923:FLF720923 FUU720923:FVB720923 GEQ720923:GEX720923 GOM720923:GOT720923 GYI720923:GYP720923 HIE720923:HIL720923 HSA720923:HSH720923 IBW720923:ICD720923 ILS720923:ILZ720923 IVO720923:IVV720923 JFK720923:JFR720923 JPG720923:JPN720923 JZC720923:JZJ720923 KIY720923:KJF720923 KSU720923:KTB720923 LCQ720923:LCX720923 LMM720923:LMT720923 LWI720923:LWP720923 MGE720923:MGL720923 MQA720923:MQH720923 MZW720923:NAD720923 NJS720923:NJZ720923 NTO720923:NTV720923 ODK720923:ODR720923 ONG720923:ONN720923 OXC720923:OXJ720923 PGY720923:PHF720923 PQU720923:PRB720923 QAQ720923:QAX720923 QKM720923:QKT720923 QUI720923:QUP720923 REE720923:REL720923 ROA720923:ROH720923 RXW720923:RYD720923 SHS720923:SHZ720923 SRO720923:SRV720923 TBK720923:TBR720923 TLG720923:TLN720923 TVC720923:TVJ720923 UEY720923:UFF720923 UOU720923:UPB720923 UYQ720923:UYX720923 VIM720923:VIT720923 VSI720923:VSP720923 WCE720923:WCL720923 WMA720923:WMH720923 WVW720923:WWD720923 JK786459:JR786459 TG786459:TN786459 ADC786459:ADJ786459 AMY786459:ANF786459 AWU786459:AXB786459 BGQ786459:BGX786459 BQM786459:BQT786459 CAI786459:CAP786459 CKE786459:CKL786459 CUA786459:CUH786459 DDW786459:DED786459 DNS786459:DNZ786459 DXO786459:DXV786459 EHK786459:EHR786459 ERG786459:ERN786459 FBC786459:FBJ786459 FKY786459:FLF786459 FUU786459:FVB786459 GEQ786459:GEX786459 GOM786459:GOT786459 GYI786459:GYP786459 HIE786459:HIL786459 HSA786459:HSH786459 IBW786459:ICD786459 ILS786459:ILZ786459 IVO786459:IVV786459 JFK786459:JFR786459 JPG786459:JPN786459 JZC786459:JZJ786459 KIY786459:KJF786459 KSU786459:KTB786459 LCQ786459:LCX786459 LMM786459:LMT786459 LWI786459:LWP786459 MGE786459:MGL786459 MQA786459:MQH786459 MZW786459:NAD786459 NJS786459:NJZ786459 NTO786459:NTV786459 ODK786459:ODR786459 ONG786459:ONN786459 OXC786459:OXJ786459 PGY786459:PHF786459 PQU786459:PRB786459 QAQ786459:QAX786459 QKM786459:QKT786459 QUI786459:QUP786459 REE786459:REL786459 ROA786459:ROH786459 RXW786459:RYD786459 SHS786459:SHZ786459 SRO786459:SRV786459 TBK786459:TBR786459 TLG786459:TLN786459 TVC786459:TVJ786459 UEY786459:UFF786459 UOU786459:UPB786459 UYQ786459:UYX786459 VIM786459:VIT786459 VSI786459:VSP786459 WCE786459:WCL786459 WMA786459:WMH786459 WVW786459:WWD786459 JK851995:JR851995 TG851995:TN851995 ADC851995:ADJ851995 AMY851995:ANF851995 AWU851995:AXB851995 BGQ851995:BGX851995 BQM851995:BQT851995 CAI851995:CAP851995 CKE851995:CKL851995 CUA851995:CUH851995 DDW851995:DED851995 DNS851995:DNZ851995 DXO851995:DXV851995 EHK851995:EHR851995 ERG851995:ERN851995 FBC851995:FBJ851995 FKY851995:FLF851995 FUU851995:FVB851995 GEQ851995:GEX851995 GOM851995:GOT851995 GYI851995:GYP851995 HIE851995:HIL851995 HSA851995:HSH851995 IBW851995:ICD851995 ILS851995:ILZ851995 IVO851995:IVV851995 JFK851995:JFR851995 JPG851995:JPN851995 JZC851995:JZJ851995 KIY851995:KJF851995 KSU851995:KTB851995 LCQ851995:LCX851995 LMM851995:LMT851995 LWI851995:LWP851995 MGE851995:MGL851995 MQA851995:MQH851995 MZW851995:NAD851995 NJS851995:NJZ851995 NTO851995:NTV851995 ODK851995:ODR851995 ONG851995:ONN851995 OXC851995:OXJ851995 PGY851995:PHF851995 PQU851995:PRB851995 QAQ851995:QAX851995 QKM851995:QKT851995 QUI851995:QUP851995 REE851995:REL851995 ROA851995:ROH851995 RXW851995:RYD851995 SHS851995:SHZ851995 SRO851995:SRV851995 TBK851995:TBR851995 TLG851995:TLN851995 TVC851995:TVJ851995 UEY851995:UFF851995 UOU851995:UPB851995 UYQ851995:UYX851995 VIM851995:VIT851995 VSI851995:VSP851995 WCE851995:WCL851995 WMA851995:WMH851995 WVW851995:WWD851995 JK917531:JR917531 TG917531:TN917531 ADC917531:ADJ917531 AMY917531:ANF917531 AWU917531:AXB917531 BGQ917531:BGX917531 BQM917531:BQT917531 CAI917531:CAP917531 CKE917531:CKL917531 CUA917531:CUH917531 DDW917531:DED917531 DNS917531:DNZ917531 DXO917531:DXV917531 EHK917531:EHR917531 ERG917531:ERN917531 FBC917531:FBJ917531 FKY917531:FLF917531 FUU917531:FVB917531 GEQ917531:GEX917531 GOM917531:GOT917531 GYI917531:GYP917531 HIE917531:HIL917531 HSA917531:HSH917531 IBW917531:ICD917531 ILS917531:ILZ917531 IVO917531:IVV917531 JFK917531:JFR917531 JPG917531:JPN917531 JZC917531:JZJ917531 KIY917531:KJF917531 KSU917531:KTB917531 LCQ917531:LCX917531 LMM917531:LMT917531 LWI917531:LWP917531 MGE917531:MGL917531 MQA917531:MQH917531 MZW917531:NAD917531 NJS917531:NJZ917531 NTO917531:NTV917531 ODK917531:ODR917531 ONG917531:ONN917531 OXC917531:OXJ917531 PGY917531:PHF917531 PQU917531:PRB917531 QAQ917531:QAX917531 QKM917531:QKT917531 QUI917531:QUP917531 REE917531:REL917531 ROA917531:ROH917531 RXW917531:RYD917531 SHS917531:SHZ917531 SRO917531:SRV917531 TBK917531:TBR917531 TLG917531:TLN917531 TVC917531:TVJ917531 UEY917531:UFF917531 UOU917531:UPB917531 UYQ917531:UYX917531 VIM917531:VIT917531 VSI917531:VSP917531 WCE917531:WCL917531 WMA917531:WMH917531 WVW917531:WWD917531 WVW983067:WWD983067 JK983067:JR983067 TG983067:TN983067 ADC983067:ADJ983067 AMY983067:ANF983067 AWU983067:AXB983067 BGQ983067:BGX983067 BQM983067:BQT983067 CAI983067:CAP983067 CKE983067:CKL983067 CUA983067:CUH983067 DDW983067:DED983067 DNS983067:DNZ983067 DXO983067:DXV983067 EHK983067:EHR983067 ERG983067:ERN983067 FBC983067:FBJ983067 FKY983067:FLF983067 FUU983067:FVB983067 GEQ983067:GEX983067 GOM983067:GOT983067 GYI983067:GYP983067 HIE983067:HIL983067 HSA983067:HSH983067 IBW983067:ICD983067 ILS983067:ILZ983067 IVO983067:IVV983067 JFK983067:JFR983067 JPG983067:JPN983067 JZC983067:JZJ983067 KIY983067:KJF983067 KSU983067:KTB983067 LCQ983067:LCX983067 LMM983067:LMT983067 LWI983067:LWP983067 MGE983067:MGL983067 MQA983067:MQH983067 MZW983067:NAD983067 NJS983067:NJZ983067 NTO983067:NTV983067 ODK983067:ODR983067 ONG983067:ONN983067 OXC983067:OXJ983067 PGY983067:PHF983067 PQU983067:PRB983067 QAQ983067:QAX983067 QKM983067:QKT983067 QUI983067:QUP983067 REE983067:REL983067 ROA983067:ROH983067 RXW983067:RYD983067 SHS983067:SHZ983067 SRO983067:SRV983067 TBK983067:TBR983067 TLG983067:TLN983067 TVC983067:TVJ983067 UEY983067:UFF983067 UOU983067:UPB983067 UYQ983067:UYX983067 VIM983067:VIT983067 VSI983067:VSP983067 WCE983067:WCL983067 WMA983067:WMH983067 O983067:V983067 O65563:V65563 O131099:V131099 O196635:V196635 O262171:V262171 O327707:V327707 O393243:V393243 O458779:V458779 O524315:V524315 O589851:V589851 O655387:V655387 O720923:V720923 O786459:V786459 O851995:V851995 O917531:V917531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WCE31:WCL31 VSI31:VSP31 UYQ31:UYX31 VIM31:VIT31 UEY31:UFF31 WVW31:WWD31 WMA31:WMH31 UOU31:UPB31 JK31:JR31 TG31:TN31 ADC31:ADJ31 AMY31:ANF31 AWU31:AXB31 BGQ31:BGX31 BQM31:BQT31 CAI31:CAP31 CKE31:CKL31 CUA31:CUH31 DDW31:DED31 DNS31:DNZ31 DXO31:DXV31 EHK31:EHR31 ERG31:ERN31 FBC31:FBJ31 FKY31:FLF31 FUU31:FVB31 GEQ31:GEX31 GOM31:GOT31 GYI31:GYP31 HIE31:HIL31 HSA31:HSH31 IBW31:ICD31 ILS31:ILZ31 IVO31:IVV31 JFK31:JFR31 JPG31:JPN31 JZC31:JZJ31 KIY31:KJF31 KSU31:KTB31 LCQ31:LCX31 LMM31:LMT31 LWI31:LWP31 MGE31:MGL31 MQA31:MQH31 MZW31:NAD31 NJS31:NJZ31 NTO31:NTV31 ODK31:ODR31 ONG31:ONN31 OXC31:OXJ31 PGY31:PHF31 PQU31:PRB31 QAQ31:QAX31 QKM31:QKT31 QUI31:QUP31 REE31:REL31 ROA31:ROH31 RXW31:RYD31 SHS31:SHZ31 SRO31:SRV31 TBK31:TBR31 TLG31:TLN31 TVC31:TVJ31">
      <formula1>kind_of_cons</formula1>
    </dataValidation>
    <dataValidation type="textLength" operator="lessThanOrEqual" allowBlank="1" showInputMessage="1" showErrorMessage="1" errorTitle="Ошибка" error="Допускается ввод не более 900 символов!" sqref="WWE983062:WWE983069 WMI983062:WMI983069 W65558:W65565 JS65558:JS65565 TO65558:TO65565 ADK65558:ADK65565 ANG65558:ANG65565 AXC65558:AXC65565 BGY65558:BGY65565 BQU65558:BQU65565 CAQ65558:CAQ65565 CKM65558:CKM65565 CUI65558:CUI65565 DEE65558:DEE65565 DOA65558:DOA65565 DXW65558:DXW65565 EHS65558:EHS65565 ERO65558:ERO65565 FBK65558:FBK65565 FLG65558:FLG65565 FVC65558:FVC65565 GEY65558:GEY65565 GOU65558:GOU65565 GYQ65558:GYQ65565 HIM65558:HIM65565 HSI65558:HSI65565 ICE65558:ICE65565 IMA65558:IMA65565 IVW65558:IVW65565 JFS65558:JFS65565 JPO65558:JPO65565 JZK65558:JZK65565 KJG65558:KJG65565 KTC65558:KTC65565 LCY65558:LCY65565 LMU65558:LMU65565 LWQ65558:LWQ65565 MGM65558:MGM65565 MQI65558:MQI65565 NAE65558:NAE65565 NKA65558:NKA65565 NTW65558:NTW65565 ODS65558:ODS65565 ONO65558:ONO65565 OXK65558:OXK65565 PHG65558:PHG65565 PRC65558:PRC65565 QAY65558:QAY65565 QKU65558:QKU65565 QUQ65558:QUQ65565 REM65558:REM65565 ROI65558:ROI65565 RYE65558:RYE65565 SIA65558:SIA65565 SRW65558:SRW65565 TBS65558:TBS65565 TLO65558:TLO65565 TVK65558:TVK65565 UFG65558:UFG65565 UPC65558:UPC65565 UYY65558:UYY65565 VIU65558:VIU65565 VSQ65558:VSQ65565 WCM65558:WCM65565 WMI65558:WMI65565 WWE65558:WWE65565 W131094:W131101 JS131094:JS131101 TO131094:TO131101 ADK131094:ADK131101 ANG131094:ANG131101 AXC131094:AXC131101 BGY131094:BGY131101 BQU131094:BQU131101 CAQ131094:CAQ131101 CKM131094:CKM131101 CUI131094:CUI131101 DEE131094:DEE131101 DOA131094:DOA131101 DXW131094:DXW131101 EHS131094:EHS131101 ERO131094:ERO131101 FBK131094:FBK131101 FLG131094:FLG131101 FVC131094:FVC131101 GEY131094:GEY131101 GOU131094:GOU131101 GYQ131094:GYQ131101 HIM131094:HIM131101 HSI131094:HSI131101 ICE131094:ICE131101 IMA131094:IMA131101 IVW131094:IVW131101 JFS131094:JFS131101 JPO131094:JPO131101 JZK131094:JZK131101 KJG131094:KJG131101 KTC131094:KTC131101 LCY131094:LCY131101 LMU131094:LMU131101 LWQ131094:LWQ131101 MGM131094:MGM131101 MQI131094:MQI131101 NAE131094:NAE131101 NKA131094:NKA131101 NTW131094:NTW131101 ODS131094:ODS131101 ONO131094:ONO131101 OXK131094:OXK131101 PHG131094:PHG131101 PRC131094:PRC131101 QAY131094:QAY131101 QKU131094:QKU131101 QUQ131094:QUQ131101 REM131094:REM131101 ROI131094:ROI131101 RYE131094:RYE131101 SIA131094:SIA131101 SRW131094:SRW131101 TBS131094:TBS131101 TLO131094:TLO131101 TVK131094:TVK131101 UFG131094:UFG131101 UPC131094:UPC131101 UYY131094:UYY131101 VIU131094:VIU131101 VSQ131094:VSQ131101 WCM131094:WCM131101 WMI131094:WMI131101 WWE131094:WWE131101 W196630:W196637 JS196630:JS196637 TO196630:TO196637 ADK196630:ADK196637 ANG196630:ANG196637 AXC196630:AXC196637 BGY196630:BGY196637 BQU196630:BQU196637 CAQ196630:CAQ196637 CKM196630:CKM196637 CUI196630:CUI196637 DEE196630:DEE196637 DOA196630:DOA196637 DXW196630:DXW196637 EHS196630:EHS196637 ERO196630:ERO196637 FBK196630:FBK196637 FLG196630:FLG196637 FVC196630:FVC196637 GEY196630:GEY196637 GOU196630:GOU196637 GYQ196630:GYQ196637 HIM196630:HIM196637 HSI196630:HSI196637 ICE196630:ICE196637 IMA196630:IMA196637 IVW196630:IVW196637 JFS196630:JFS196637 JPO196630:JPO196637 JZK196630:JZK196637 KJG196630:KJG196637 KTC196630:KTC196637 LCY196630:LCY196637 LMU196630:LMU196637 LWQ196630:LWQ196637 MGM196630:MGM196637 MQI196630:MQI196637 NAE196630:NAE196637 NKA196630:NKA196637 NTW196630:NTW196637 ODS196630:ODS196637 ONO196630:ONO196637 OXK196630:OXK196637 PHG196630:PHG196637 PRC196630:PRC196637 QAY196630:QAY196637 QKU196630:QKU196637 QUQ196630:QUQ196637 REM196630:REM196637 ROI196630:ROI196637 RYE196630:RYE196637 SIA196630:SIA196637 SRW196630:SRW196637 TBS196630:TBS196637 TLO196630:TLO196637 TVK196630:TVK196637 UFG196630:UFG196637 UPC196630:UPC196637 UYY196630:UYY196637 VIU196630:VIU196637 VSQ196630:VSQ196637 WCM196630:WCM196637 WMI196630:WMI196637 WWE196630:WWE196637 W262166:W262173 JS262166:JS262173 TO262166:TO262173 ADK262166:ADK262173 ANG262166:ANG262173 AXC262166:AXC262173 BGY262166:BGY262173 BQU262166:BQU262173 CAQ262166:CAQ262173 CKM262166:CKM262173 CUI262166:CUI262173 DEE262166:DEE262173 DOA262166:DOA262173 DXW262166:DXW262173 EHS262166:EHS262173 ERO262166:ERO262173 FBK262166:FBK262173 FLG262166:FLG262173 FVC262166:FVC262173 GEY262166:GEY262173 GOU262166:GOU262173 GYQ262166:GYQ262173 HIM262166:HIM262173 HSI262166:HSI262173 ICE262166:ICE262173 IMA262166:IMA262173 IVW262166:IVW262173 JFS262166:JFS262173 JPO262166:JPO262173 JZK262166:JZK262173 KJG262166:KJG262173 KTC262166:KTC262173 LCY262166:LCY262173 LMU262166:LMU262173 LWQ262166:LWQ262173 MGM262166:MGM262173 MQI262166:MQI262173 NAE262166:NAE262173 NKA262166:NKA262173 NTW262166:NTW262173 ODS262166:ODS262173 ONO262166:ONO262173 OXK262166:OXK262173 PHG262166:PHG262173 PRC262166:PRC262173 QAY262166:QAY262173 QKU262166:QKU262173 QUQ262166:QUQ262173 REM262166:REM262173 ROI262166:ROI262173 RYE262166:RYE262173 SIA262166:SIA262173 SRW262166:SRW262173 TBS262166:TBS262173 TLO262166:TLO262173 TVK262166:TVK262173 UFG262166:UFG262173 UPC262166:UPC262173 UYY262166:UYY262173 VIU262166:VIU262173 VSQ262166:VSQ262173 WCM262166:WCM262173 WMI262166:WMI262173 WWE262166:WWE262173 W327702:W327709 JS327702:JS327709 TO327702:TO327709 ADK327702:ADK327709 ANG327702:ANG327709 AXC327702:AXC327709 BGY327702:BGY327709 BQU327702:BQU327709 CAQ327702:CAQ327709 CKM327702:CKM327709 CUI327702:CUI327709 DEE327702:DEE327709 DOA327702:DOA327709 DXW327702:DXW327709 EHS327702:EHS327709 ERO327702:ERO327709 FBK327702:FBK327709 FLG327702:FLG327709 FVC327702:FVC327709 GEY327702:GEY327709 GOU327702:GOU327709 GYQ327702:GYQ327709 HIM327702:HIM327709 HSI327702:HSI327709 ICE327702:ICE327709 IMA327702:IMA327709 IVW327702:IVW327709 JFS327702:JFS327709 JPO327702:JPO327709 JZK327702:JZK327709 KJG327702:KJG327709 KTC327702:KTC327709 LCY327702:LCY327709 LMU327702:LMU327709 LWQ327702:LWQ327709 MGM327702:MGM327709 MQI327702:MQI327709 NAE327702:NAE327709 NKA327702:NKA327709 NTW327702:NTW327709 ODS327702:ODS327709 ONO327702:ONO327709 OXK327702:OXK327709 PHG327702:PHG327709 PRC327702:PRC327709 QAY327702:QAY327709 QKU327702:QKU327709 QUQ327702:QUQ327709 REM327702:REM327709 ROI327702:ROI327709 RYE327702:RYE327709 SIA327702:SIA327709 SRW327702:SRW327709 TBS327702:TBS327709 TLO327702:TLO327709 TVK327702:TVK327709 UFG327702:UFG327709 UPC327702:UPC327709 UYY327702:UYY327709 VIU327702:VIU327709 VSQ327702:VSQ327709 WCM327702:WCM327709 WMI327702:WMI327709 WWE327702:WWE327709 W393238:W393245 JS393238:JS393245 TO393238:TO393245 ADK393238:ADK393245 ANG393238:ANG393245 AXC393238:AXC393245 BGY393238:BGY393245 BQU393238:BQU393245 CAQ393238:CAQ393245 CKM393238:CKM393245 CUI393238:CUI393245 DEE393238:DEE393245 DOA393238:DOA393245 DXW393238:DXW393245 EHS393238:EHS393245 ERO393238:ERO393245 FBK393238:FBK393245 FLG393238:FLG393245 FVC393238:FVC393245 GEY393238:GEY393245 GOU393238:GOU393245 GYQ393238:GYQ393245 HIM393238:HIM393245 HSI393238:HSI393245 ICE393238:ICE393245 IMA393238:IMA393245 IVW393238:IVW393245 JFS393238:JFS393245 JPO393238:JPO393245 JZK393238:JZK393245 KJG393238:KJG393245 KTC393238:KTC393245 LCY393238:LCY393245 LMU393238:LMU393245 LWQ393238:LWQ393245 MGM393238:MGM393245 MQI393238:MQI393245 NAE393238:NAE393245 NKA393238:NKA393245 NTW393238:NTW393245 ODS393238:ODS393245 ONO393238:ONO393245 OXK393238:OXK393245 PHG393238:PHG393245 PRC393238:PRC393245 QAY393238:QAY393245 QKU393238:QKU393245 QUQ393238:QUQ393245 REM393238:REM393245 ROI393238:ROI393245 RYE393238:RYE393245 SIA393238:SIA393245 SRW393238:SRW393245 TBS393238:TBS393245 TLO393238:TLO393245 TVK393238:TVK393245 UFG393238:UFG393245 UPC393238:UPC393245 UYY393238:UYY393245 VIU393238:VIU393245 VSQ393238:VSQ393245 WCM393238:WCM393245 WMI393238:WMI393245 WWE393238:WWE393245 W458774:W458781 JS458774:JS458781 TO458774:TO458781 ADK458774:ADK458781 ANG458774:ANG458781 AXC458774:AXC458781 BGY458774:BGY458781 BQU458774:BQU458781 CAQ458774:CAQ458781 CKM458774:CKM458781 CUI458774:CUI458781 DEE458774:DEE458781 DOA458774:DOA458781 DXW458774:DXW458781 EHS458774:EHS458781 ERO458774:ERO458781 FBK458774:FBK458781 FLG458774:FLG458781 FVC458774:FVC458781 GEY458774:GEY458781 GOU458774:GOU458781 GYQ458774:GYQ458781 HIM458774:HIM458781 HSI458774:HSI458781 ICE458774:ICE458781 IMA458774:IMA458781 IVW458774:IVW458781 JFS458774:JFS458781 JPO458774:JPO458781 JZK458774:JZK458781 KJG458774:KJG458781 KTC458774:KTC458781 LCY458774:LCY458781 LMU458774:LMU458781 LWQ458774:LWQ458781 MGM458774:MGM458781 MQI458774:MQI458781 NAE458774:NAE458781 NKA458774:NKA458781 NTW458774:NTW458781 ODS458774:ODS458781 ONO458774:ONO458781 OXK458774:OXK458781 PHG458774:PHG458781 PRC458774:PRC458781 QAY458774:QAY458781 QKU458774:QKU458781 QUQ458774:QUQ458781 REM458774:REM458781 ROI458774:ROI458781 RYE458774:RYE458781 SIA458774:SIA458781 SRW458774:SRW458781 TBS458774:TBS458781 TLO458774:TLO458781 TVK458774:TVK458781 UFG458774:UFG458781 UPC458774:UPC458781 UYY458774:UYY458781 VIU458774:VIU458781 VSQ458774:VSQ458781 WCM458774:WCM458781 WMI458774:WMI458781 WWE458774:WWE458781 W524310:W524317 JS524310:JS524317 TO524310:TO524317 ADK524310:ADK524317 ANG524310:ANG524317 AXC524310:AXC524317 BGY524310:BGY524317 BQU524310:BQU524317 CAQ524310:CAQ524317 CKM524310:CKM524317 CUI524310:CUI524317 DEE524310:DEE524317 DOA524310:DOA524317 DXW524310:DXW524317 EHS524310:EHS524317 ERO524310:ERO524317 FBK524310:FBK524317 FLG524310:FLG524317 FVC524310:FVC524317 GEY524310:GEY524317 GOU524310:GOU524317 GYQ524310:GYQ524317 HIM524310:HIM524317 HSI524310:HSI524317 ICE524310:ICE524317 IMA524310:IMA524317 IVW524310:IVW524317 JFS524310:JFS524317 JPO524310:JPO524317 JZK524310:JZK524317 KJG524310:KJG524317 KTC524310:KTC524317 LCY524310:LCY524317 LMU524310:LMU524317 LWQ524310:LWQ524317 MGM524310:MGM524317 MQI524310:MQI524317 NAE524310:NAE524317 NKA524310:NKA524317 NTW524310:NTW524317 ODS524310:ODS524317 ONO524310:ONO524317 OXK524310:OXK524317 PHG524310:PHG524317 PRC524310:PRC524317 QAY524310:QAY524317 QKU524310:QKU524317 QUQ524310:QUQ524317 REM524310:REM524317 ROI524310:ROI524317 RYE524310:RYE524317 SIA524310:SIA524317 SRW524310:SRW524317 TBS524310:TBS524317 TLO524310:TLO524317 TVK524310:TVK524317 UFG524310:UFG524317 UPC524310:UPC524317 UYY524310:UYY524317 VIU524310:VIU524317 VSQ524310:VSQ524317 WCM524310:WCM524317 WMI524310:WMI524317 WWE524310:WWE524317 W589846:W589853 JS589846:JS589853 TO589846:TO589853 ADK589846:ADK589853 ANG589846:ANG589853 AXC589846:AXC589853 BGY589846:BGY589853 BQU589846:BQU589853 CAQ589846:CAQ589853 CKM589846:CKM589853 CUI589846:CUI589853 DEE589846:DEE589853 DOA589846:DOA589853 DXW589846:DXW589853 EHS589846:EHS589853 ERO589846:ERO589853 FBK589846:FBK589853 FLG589846:FLG589853 FVC589846:FVC589853 GEY589846:GEY589853 GOU589846:GOU589853 GYQ589846:GYQ589853 HIM589846:HIM589853 HSI589846:HSI589853 ICE589846:ICE589853 IMA589846:IMA589853 IVW589846:IVW589853 JFS589846:JFS589853 JPO589846:JPO589853 JZK589846:JZK589853 KJG589846:KJG589853 KTC589846:KTC589853 LCY589846:LCY589853 LMU589846:LMU589853 LWQ589846:LWQ589853 MGM589846:MGM589853 MQI589846:MQI589853 NAE589846:NAE589853 NKA589846:NKA589853 NTW589846:NTW589853 ODS589846:ODS589853 ONO589846:ONO589853 OXK589846:OXK589853 PHG589846:PHG589853 PRC589846:PRC589853 QAY589846:QAY589853 QKU589846:QKU589853 QUQ589846:QUQ589853 REM589846:REM589853 ROI589846:ROI589853 RYE589846:RYE589853 SIA589846:SIA589853 SRW589846:SRW589853 TBS589846:TBS589853 TLO589846:TLO589853 TVK589846:TVK589853 UFG589846:UFG589853 UPC589846:UPC589853 UYY589846:UYY589853 VIU589846:VIU589853 VSQ589846:VSQ589853 WCM589846:WCM589853 WMI589846:WMI589853 WWE589846:WWE589853 W655382:W655389 JS655382:JS655389 TO655382:TO655389 ADK655382:ADK655389 ANG655382:ANG655389 AXC655382:AXC655389 BGY655382:BGY655389 BQU655382:BQU655389 CAQ655382:CAQ655389 CKM655382:CKM655389 CUI655382:CUI655389 DEE655382:DEE655389 DOA655382:DOA655389 DXW655382:DXW655389 EHS655382:EHS655389 ERO655382:ERO655389 FBK655382:FBK655389 FLG655382:FLG655389 FVC655382:FVC655389 GEY655382:GEY655389 GOU655382:GOU655389 GYQ655382:GYQ655389 HIM655382:HIM655389 HSI655382:HSI655389 ICE655382:ICE655389 IMA655382:IMA655389 IVW655382:IVW655389 JFS655382:JFS655389 JPO655382:JPO655389 JZK655382:JZK655389 KJG655382:KJG655389 KTC655382:KTC655389 LCY655382:LCY655389 LMU655382:LMU655389 LWQ655382:LWQ655389 MGM655382:MGM655389 MQI655382:MQI655389 NAE655382:NAE655389 NKA655382:NKA655389 NTW655382:NTW655389 ODS655382:ODS655389 ONO655382:ONO655389 OXK655382:OXK655389 PHG655382:PHG655389 PRC655382:PRC655389 QAY655382:QAY655389 QKU655382:QKU655389 QUQ655382:QUQ655389 REM655382:REM655389 ROI655382:ROI655389 RYE655382:RYE655389 SIA655382:SIA655389 SRW655382:SRW655389 TBS655382:TBS655389 TLO655382:TLO655389 TVK655382:TVK655389 UFG655382:UFG655389 UPC655382:UPC655389 UYY655382:UYY655389 VIU655382:VIU655389 VSQ655382:VSQ655389 WCM655382:WCM655389 WMI655382:WMI655389 WWE655382:WWE655389 W720918:W720925 JS720918:JS720925 TO720918:TO720925 ADK720918:ADK720925 ANG720918:ANG720925 AXC720918:AXC720925 BGY720918:BGY720925 BQU720918:BQU720925 CAQ720918:CAQ720925 CKM720918:CKM720925 CUI720918:CUI720925 DEE720918:DEE720925 DOA720918:DOA720925 DXW720918:DXW720925 EHS720918:EHS720925 ERO720918:ERO720925 FBK720918:FBK720925 FLG720918:FLG720925 FVC720918:FVC720925 GEY720918:GEY720925 GOU720918:GOU720925 GYQ720918:GYQ720925 HIM720918:HIM720925 HSI720918:HSI720925 ICE720918:ICE720925 IMA720918:IMA720925 IVW720918:IVW720925 JFS720918:JFS720925 JPO720918:JPO720925 JZK720918:JZK720925 KJG720918:KJG720925 KTC720918:KTC720925 LCY720918:LCY720925 LMU720918:LMU720925 LWQ720918:LWQ720925 MGM720918:MGM720925 MQI720918:MQI720925 NAE720918:NAE720925 NKA720918:NKA720925 NTW720918:NTW720925 ODS720918:ODS720925 ONO720918:ONO720925 OXK720918:OXK720925 PHG720918:PHG720925 PRC720918:PRC720925 QAY720918:QAY720925 QKU720918:QKU720925 QUQ720918:QUQ720925 REM720918:REM720925 ROI720918:ROI720925 RYE720918:RYE720925 SIA720918:SIA720925 SRW720918:SRW720925 TBS720918:TBS720925 TLO720918:TLO720925 TVK720918:TVK720925 UFG720918:UFG720925 UPC720918:UPC720925 UYY720918:UYY720925 VIU720918:VIU720925 VSQ720918:VSQ720925 WCM720918:WCM720925 WMI720918:WMI720925 WWE720918:WWE720925 W786454:W786461 JS786454:JS786461 TO786454:TO786461 ADK786454:ADK786461 ANG786454:ANG786461 AXC786454:AXC786461 BGY786454:BGY786461 BQU786454:BQU786461 CAQ786454:CAQ786461 CKM786454:CKM786461 CUI786454:CUI786461 DEE786454:DEE786461 DOA786454:DOA786461 DXW786454:DXW786461 EHS786454:EHS786461 ERO786454:ERO786461 FBK786454:FBK786461 FLG786454:FLG786461 FVC786454:FVC786461 GEY786454:GEY786461 GOU786454:GOU786461 GYQ786454:GYQ786461 HIM786454:HIM786461 HSI786454:HSI786461 ICE786454:ICE786461 IMA786454:IMA786461 IVW786454:IVW786461 JFS786454:JFS786461 JPO786454:JPO786461 JZK786454:JZK786461 KJG786454:KJG786461 KTC786454:KTC786461 LCY786454:LCY786461 LMU786454:LMU786461 LWQ786454:LWQ786461 MGM786454:MGM786461 MQI786454:MQI786461 NAE786454:NAE786461 NKA786454:NKA786461 NTW786454:NTW786461 ODS786454:ODS786461 ONO786454:ONO786461 OXK786454:OXK786461 PHG786454:PHG786461 PRC786454:PRC786461 QAY786454:QAY786461 QKU786454:QKU786461 QUQ786454:QUQ786461 REM786454:REM786461 ROI786454:ROI786461 RYE786454:RYE786461 SIA786454:SIA786461 SRW786454:SRW786461 TBS786454:TBS786461 TLO786454:TLO786461 TVK786454:TVK786461 UFG786454:UFG786461 UPC786454:UPC786461 UYY786454:UYY786461 VIU786454:VIU786461 VSQ786454:VSQ786461 WCM786454:WCM786461 WMI786454:WMI786461 WWE786454:WWE786461 W851990:W851997 JS851990:JS851997 TO851990:TO851997 ADK851990:ADK851997 ANG851990:ANG851997 AXC851990:AXC851997 BGY851990:BGY851997 BQU851990:BQU851997 CAQ851990:CAQ851997 CKM851990:CKM851997 CUI851990:CUI851997 DEE851990:DEE851997 DOA851990:DOA851997 DXW851990:DXW851997 EHS851990:EHS851997 ERO851990:ERO851997 FBK851990:FBK851997 FLG851990:FLG851997 FVC851990:FVC851997 GEY851990:GEY851997 GOU851990:GOU851997 GYQ851990:GYQ851997 HIM851990:HIM851997 HSI851990:HSI851997 ICE851990:ICE851997 IMA851990:IMA851997 IVW851990:IVW851997 JFS851990:JFS851997 JPO851990:JPO851997 JZK851990:JZK851997 KJG851990:KJG851997 KTC851990:KTC851997 LCY851990:LCY851997 LMU851990:LMU851997 LWQ851990:LWQ851997 MGM851990:MGM851997 MQI851990:MQI851997 NAE851990:NAE851997 NKA851990:NKA851997 NTW851990:NTW851997 ODS851990:ODS851997 ONO851990:ONO851997 OXK851990:OXK851997 PHG851990:PHG851997 PRC851990:PRC851997 QAY851990:QAY851997 QKU851990:QKU851997 QUQ851990:QUQ851997 REM851990:REM851997 ROI851990:ROI851997 RYE851990:RYE851997 SIA851990:SIA851997 SRW851990:SRW851997 TBS851990:TBS851997 TLO851990:TLO851997 TVK851990:TVK851997 UFG851990:UFG851997 UPC851990:UPC851997 UYY851990:UYY851997 VIU851990:VIU851997 VSQ851990:VSQ851997 WCM851990:WCM851997 WMI851990:WMI851997 WWE851990:WWE851997 W917526:W917533 JS917526:JS917533 TO917526:TO917533 ADK917526:ADK917533 ANG917526:ANG917533 AXC917526:AXC917533 BGY917526:BGY917533 BQU917526:BQU917533 CAQ917526:CAQ917533 CKM917526:CKM917533 CUI917526:CUI917533 DEE917526:DEE917533 DOA917526:DOA917533 DXW917526:DXW917533 EHS917526:EHS917533 ERO917526:ERO917533 FBK917526:FBK917533 FLG917526:FLG917533 FVC917526:FVC917533 GEY917526:GEY917533 GOU917526:GOU917533 GYQ917526:GYQ917533 HIM917526:HIM917533 HSI917526:HSI917533 ICE917526:ICE917533 IMA917526:IMA917533 IVW917526:IVW917533 JFS917526:JFS917533 JPO917526:JPO917533 JZK917526:JZK917533 KJG917526:KJG917533 KTC917526:KTC917533 LCY917526:LCY917533 LMU917526:LMU917533 LWQ917526:LWQ917533 MGM917526:MGM917533 MQI917526:MQI917533 NAE917526:NAE917533 NKA917526:NKA917533 NTW917526:NTW917533 ODS917526:ODS917533 ONO917526:ONO917533 OXK917526:OXK917533 PHG917526:PHG917533 PRC917526:PRC917533 QAY917526:QAY917533 QKU917526:QKU917533 QUQ917526:QUQ917533 REM917526:REM917533 ROI917526:ROI917533 RYE917526:RYE917533 SIA917526:SIA917533 SRW917526:SRW917533 TBS917526:TBS917533 TLO917526:TLO917533 TVK917526:TVK917533 UFG917526:UFG917533 UPC917526:UPC917533 UYY917526:UYY917533 VIU917526:VIU917533 VSQ917526:VSQ917533 WCM917526:WCM917533 WMI917526:WMI917533 WWE917526:WWE917533 W983062:W983069 JS983062:JS983069 TO983062:TO983069 ADK983062:ADK983069 ANG983062:ANG983069 AXC983062:AXC983069 BGY983062:BGY983069 BQU983062:BQU983069 CAQ983062:CAQ983069 CKM983062:CKM983069 CUI983062:CUI983069 DEE983062:DEE983069 DOA983062:DOA983069 DXW983062:DXW983069 EHS983062:EHS983069 ERO983062:ERO983069 FBK983062:FBK983069 FLG983062:FLG983069 FVC983062:FVC983069 GEY983062:GEY983069 GOU983062:GOU983069 GYQ983062:GYQ983069 HIM983062:HIM983069 HSI983062:HSI983069 ICE983062:ICE983069 IMA983062:IMA983069 IVW983062:IVW983069 JFS983062:JFS983069 JPO983062:JPO983069 JZK983062:JZK983069 KJG983062:KJG983069 KTC983062:KTC983069 LCY983062:LCY983069 LMU983062:LMU983069 LWQ983062:LWQ983069 MGM983062:MGM983069 MQI983062:MQI983069 NAE983062:NAE983069 NKA983062:NKA983069 NTW983062:NTW983069 ODS983062:ODS983069 ONO983062:ONO983069 OXK983062:OXK983069 PHG983062:PHG983069 PRC983062:PRC983069 QAY983062:QAY983069 QKU983062:QKU983069 QUQ983062:QUQ983069 REM983062:REM983069 ROI983062:ROI983069 RYE983062:RYE983069 SIA983062:SIA983069 SRW983062:SRW983069 TBS983062:TBS983069 TLO983062:TLO983069 TVK983062:TVK983069 UFG983062:UFG983069 UPC983062:UPC983069 UYY983062:UYY983069 VIU983062:VIU983069 VSQ983062:VSQ983069 WCM983062:WCM983069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WE31:WWE33 WMI31:WMI33 JS31:JS33 TO31:TO33 ADK31:ADK33 ANG31:ANG33 AXC31:AXC33 BGY31:BGY33 BQU31:BQU33 CAQ31:CAQ33 CKM31:CKM33 CUI31:CUI33 DEE31:DEE33 DOA31:DOA33 DXW31:DXW33 EHS31:EHS33 ERO31:ERO33 FBK31:FBK33 FLG31:FLG33 FVC31:FVC33 GEY31:GEY33 GOU31:GOU33 GYQ31:GYQ33 HIM31:HIM33 HSI31:HSI33 ICE31:ICE33 IMA31:IMA33 IVW31:IVW33 JFS31:JFS33 JPO31:JPO33 JZK31:JZK33 KJG31:KJG33 KTC31:KTC33 LCY31:LCY33 LMU31:LMU33 LWQ31:LWQ33 MGM31:MGM33 MQI31:MQI33 NAE31:NAE33 NKA31:NKA33 NTW31:NTW33 ODS31:ODS33 ONO31:ONO33 OXK31:OXK33 PHG31:PHG33 PRC31:PRC33 QAY31:QAY33 QKU31:QKU33 QUQ31:QUQ33 REM31:REM33 ROI31:ROI33 RYE31:RYE33 SIA31:SIA33 SRW31:SRW33 TBS31:TBS33 TLO31:TLO33 TVK31:TVK33 UFG31:UFG33 UPC31:UPC33 UYY31:UYY33 VIU31:VIU33 VSQ31:VSQ33 WCM31:WCM33">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27:V27 O31:V31">
      <formula1>kind_of_cons</formula1>
    </dataValidation>
    <dataValidation type="decimal" allowBlank="1" showErrorMessage="1" errorTitle="Ошибка" error="Допускается ввод только действительных чисел!" sqref="O24 O28 O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6.1" customHeight="1">
      <c r="L5" s="1" t="s">
        <v>717</v>
      </c>
      <c r="M5" s="1"/>
      <c r="N5" s="1"/>
      <c r="O5" s="1"/>
      <c r="P5" s="1"/>
      <c r="Q5" s="1"/>
      <c r="R5" s="1"/>
      <c r="S5" s="1"/>
      <c r="T5" s="1"/>
    </row>
    <row r="6" spans="12:23" ht="3" customHeight="1"/>
    <row r="7" spans="12:23" hidden="1">
      <c r="O7" s="1"/>
      <c r="P7" s="1"/>
    </row>
    <row r="8" spans="12:23" hidden="1"/>
    <row r="9" spans="12:23" hidden="1">
      <c r="O9" s="1"/>
      <c r="P9" s="1"/>
      <c r="Q9" s="1"/>
      <c r="R9" s="1"/>
      <c r="S9" s="1"/>
      <c r="T9" s="1"/>
    </row>
    <row r="10" spans="12:23">
      <c r="M10" t="str">
        <f>"Дата подачи заявления об "&amp;IF(datePr_ch="","утверждении","изменении") &amp; " тарифов"</f>
        <v>Дата подачи заявления об утверждении тарифов</v>
      </c>
      <c r="O10" s="1" t="str">
        <f>IF(datePr_ch="",IF(datePr="","",datePr),datePr_ch)</f>
        <v>01.06.2020</v>
      </c>
      <c r="P10" s="1"/>
      <c r="Q10" s="1"/>
      <c r="R10" s="1"/>
      <c r="S10" s="1"/>
      <c r="T10" s="1"/>
    </row>
    <row r="11" spans="12:23">
      <c r="M11" t="str">
        <f>"Номер подачи заявления об "&amp;IF(numberPr_ch="","утверждении","изменении") &amp; " тарифов"</f>
        <v>Номер подачи заявления об утверждении тарифов</v>
      </c>
      <c r="O11" s="1" t="str">
        <f>IF(numberPr_ch="",IF(numberPr="","",numberPr),numberPr_ch)</f>
        <v>1643</v>
      </c>
      <c r="P11" s="1"/>
      <c r="Q11" s="1"/>
      <c r="R11" s="1"/>
      <c r="S11" s="1"/>
      <c r="T11" s="1"/>
    </row>
    <row r="12" spans="12:23" hidden="1">
      <c r="O12" s="1"/>
      <c r="P12" s="1"/>
      <c r="Q12" s="1"/>
      <c r="R12" s="1"/>
      <c r="S12" s="1"/>
      <c r="T12" s="1"/>
    </row>
    <row r="13" spans="12:23" hidden="1">
      <c r="L13" s="1"/>
      <c r="M13" s="1"/>
      <c r="U13" t="s">
        <v>371</v>
      </c>
    </row>
    <row r="14" spans="12:23">
      <c r="O14" s="1"/>
      <c r="P14" s="1"/>
      <c r="Q14" s="1"/>
      <c r="R14" s="1"/>
      <c r="S14" s="1"/>
      <c r="T14" s="1"/>
      <c r="U14" s="1"/>
    </row>
    <row r="15" spans="12:23">
      <c r="L15" s="1" t="s">
        <v>445</v>
      </c>
      <c r="M15" s="1"/>
      <c r="N15" s="1"/>
      <c r="O15" s="1"/>
      <c r="P15" s="1"/>
      <c r="Q15" s="1"/>
      <c r="R15" s="1"/>
      <c r="S15" s="1"/>
      <c r="T15" s="1"/>
      <c r="U15" s="1"/>
      <c r="V15" s="1"/>
      <c r="W15" s="1" t="s">
        <v>446</v>
      </c>
    </row>
    <row r="16" spans="12:23" ht="14.25" customHeight="1">
      <c r="L16" s="1" t="s">
        <v>91</v>
      </c>
      <c r="M16" s="1" t="s">
        <v>602</v>
      </c>
      <c r="O16" s="1" t="s">
        <v>604</v>
      </c>
      <c r="P16" s="1"/>
      <c r="Q16" s="1"/>
      <c r="R16" s="1"/>
      <c r="S16" s="1"/>
      <c r="T16" s="1"/>
      <c r="U16" s="1" t="s">
        <v>339</v>
      </c>
      <c r="V16" s="1" t="s">
        <v>274</v>
      </c>
      <c r="W16" s="1"/>
    </row>
    <row r="17" spans="1:26" ht="14.25" customHeight="1">
      <c r="L17" s="1"/>
      <c r="M17" s="1"/>
      <c r="O17" s="1" t="s">
        <v>578</v>
      </c>
      <c r="P17" s="1" t="s">
        <v>270</v>
      </c>
      <c r="Q17" s="1"/>
      <c r="R17" s="1" t="s">
        <v>615</v>
      </c>
      <c r="S17" s="1"/>
      <c r="T17" s="1"/>
      <c r="U17" s="1"/>
      <c r="V17" s="1"/>
      <c r="W17" s="1"/>
    </row>
    <row r="18" spans="1:26" ht="33.75" customHeight="1">
      <c r="L18" s="1"/>
      <c r="M18" s="1"/>
      <c r="O18" s="1"/>
      <c r="P18" t="s">
        <v>579</v>
      </c>
      <c r="Q18" t="s">
        <v>6</v>
      </c>
      <c r="R18" t="s">
        <v>273</v>
      </c>
      <c r="S18" s="1" t="s">
        <v>272</v>
      </c>
      <c r="T18" s="1"/>
      <c r="U18" s="1"/>
      <c r="V18" s="1"/>
      <c r="W18" s="1"/>
    </row>
    <row r="19" spans="1:26">
      <c r="K19">
        <v>1</v>
      </c>
      <c r="L19" t="s">
        <v>92</v>
      </c>
      <c r="M19" t="s">
        <v>48</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19</v>
      </c>
      <c r="O20" s="1"/>
      <c r="P20" s="1"/>
      <c r="Q20" s="1"/>
      <c r="R20" s="1"/>
      <c r="S20" s="1"/>
      <c r="T20" s="1"/>
      <c r="U20" s="1"/>
      <c r="V20" s="1"/>
      <c r="W20" t="s">
        <v>718</v>
      </c>
      <c r="Z20" t="str">
        <f t="shared" ref="Z20:Z33" si="0">IF(M20="","",M20 )</f>
        <v>Наименование тарифа</v>
      </c>
    </row>
    <row r="21" spans="1:26">
      <c r="A21" s="1"/>
      <c r="B21" s="1">
        <v>1</v>
      </c>
      <c r="L21" t="str">
        <f>mergeValue(A21) &amp;"."&amp; mergeValue(B21)</f>
        <v>1.1</v>
      </c>
      <c r="M21" t="s">
        <v>15</v>
      </c>
      <c r="O21" s="1"/>
      <c r="P21" s="1"/>
      <c r="Q21" s="1"/>
      <c r="R21" s="1"/>
      <c r="S21" s="1"/>
      <c r="T21" s="1"/>
      <c r="U21" s="1"/>
      <c r="V21" s="1"/>
      <c r="W21" t="s">
        <v>459</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600</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21</v>
      </c>
      <c r="O23" s="1"/>
      <c r="P23" s="1"/>
      <c r="Q23" s="1"/>
      <c r="R23" s="1"/>
      <c r="S23" s="1"/>
      <c r="T23" s="1"/>
      <c r="U23" s="1"/>
      <c r="V23" s="1"/>
      <c r="W23" t="s">
        <v>601</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8</v>
      </c>
      <c r="O24" s="1"/>
      <c r="P24" s="1"/>
      <c r="Q24" s="1"/>
      <c r="R24" s="1"/>
      <c r="S24" s="1"/>
      <c r="T24" s="1"/>
      <c r="U24" s="1"/>
      <c r="V24" s="1"/>
      <c r="W24" t="s">
        <v>719</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9</v>
      </c>
      <c r="O25" s="1"/>
      <c r="P25" s="1"/>
      <c r="Q25" s="1"/>
      <c r="R25" s="1"/>
      <c r="S25" s="1"/>
      <c r="T25" s="1"/>
      <c r="U25" s="1"/>
      <c r="V25" s="1"/>
      <c r="W25" t="s">
        <v>720</v>
      </c>
      <c r="Z25" t="str">
        <f t="shared" si="0"/>
        <v>Группа потребителей</v>
      </c>
    </row>
    <row r="26" spans="1:26" ht="122.1"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83</v>
      </c>
      <c r="T26" s="1"/>
      <c r="U26" s="1" t="s">
        <v>84</v>
      </c>
      <c r="W26" s="1" t="s">
        <v>721</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24</v>
      </c>
      <c r="W28" s="1"/>
      <c r="Z28" t="str">
        <f t="shared" si="0"/>
        <v>Добавить вид теплоносителя (параметры теплоносителя)</v>
      </c>
    </row>
    <row r="29" spans="1:26" ht="15" customHeight="1">
      <c r="A29" s="1"/>
      <c r="B29" s="1"/>
      <c r="C29" s="1"/>
      <c r="D29" s="1"/>
      <c r="E29" s="1"/>
      <c r="I29" s="1"/>
      <c r="M29" t="s">
        <v>10</v>
      </c>
      <c r="Z29" t="str">
        <f t="shared" si="0"/>
        <v>Добавить группу потребителей</v>
      </c>
    </row>
    <row r="30" spans="1:26" ht="15" customHeight="1">
      <c r="A30" s="1"/>
      <c r="B30" s="1"/>
      <c r="C30" s="1"/>
      <c r="D30" s="1"/>
      <c r="M30" t="s">
        <v>11</v>
      </c>
      <c r="Z30" t="str">
        <f t="shared" si="0"/>
        <v>Добавить схему подключения</v>
      </c>
    </row>
    <row r="31" spans="1:26" ht="15" customHeight="1">
      <c r="A31" s="1"/>
      <c r="B31" s="1"/>
      <c r="C31" s="1"/>
      <c r="M31" t="s">
        <v>16</v>
      </c>
      <c r="Z31" t="str">
        <f t="shared" si="0"/>
        <v>Добавить источник тепловой энергии</v>
      </c>
    </row>
    <row r="32" spans="1:26" ht="15" customHeight="1">
      <c r="A32" s="1"/>
      <c r="B32" s="1"/>
      <c r="M32" t="s">
        <v>17</v>
      </c>
      <c r="Z32" t="str">
        <f t="shared" si="0"/>
        <v>Добавить наименование системы теплоснабжения</v>
      </c>
    </row>
    <row r="33" spans="1:26" ht="15" customHeight="1">
      <c r="A33" s="1"/>
      <c r="M33" t="s">
        <v>18</v>
      </c>
      <c r="Z33" t="str">
        <f t="shared" si="0"/>
        <v>Добавить территорию действия тарифа</v>
      </c>
    </row>
    <row r="34" spans="1:26" ht="15" customHeight="1">
      <c r="M34" t="s">
        <v>308</v>
      </c>
    </row>
    <row r="36" spans="1:26" ht="105.75" customHeight="1">
      <c r="L36">
        <v>1</v>
      </c>
      <c r="M36" s="1" t="s">
        <v>722</v>
      </c>
      <c r="N36" s="1"/>
      <c r="O36" s="1"/>
      <c r="P36" s="1"/>
      <c r="Q36" s="1"/>
      <c r="R36" s="1"/>
      <c r="S36" s="1"/>
      <c r="T36" s="1"/>
      <c r="U36" s="1"/>
      <c r="V36" s="1"/>
      <c r="W36" s="1"/>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6.1" customHeight="1">
      <c r="L5" s="1" t="s">
        <v>717</v>
      </c>
      <c r="M5" s="1"/>
      <c r="N5" s="1"/>
      <c r="O5" s="1"/>
      <c r="P5" s="1"/>
      <c r="Q5" s="1"/>
      <c r="R5" s="1"/>
      <c r="S5" s="1"/>
      <c r="T5" s="1"/>
    </row>
    <row r="6" spans="12:23" ht="3" customHeight="1"/>
    <row r="7" spans="12:23">
      <c r="M7" t="s">
        <v>651</v>
      </c>
      <c r="O7" s="1"/>
      <c r="P7" s="1"/>
      <c r="Q7" s="1"/>
      <c r="R7" s="1"/>
      <c r="S7" s="1"/>
      <c r="T7" s="1"/>
    </row>
    <row r="9" spans="12:23" hidden="1">
      <c r="O9" s="1"/>
      <c r="P9" s="1"/>
      <c r="Q9" s="1"/>
      <c r="R9" s="1"/>
      <c r="S9" s="1"/>
      <c r="T9" s="1"/>
    </row>
    <row r="10" spans="12:23">
      <c r="M10" t="str">
        <f>"Дата подачи заявления об "&amp;IF(datePr_ch="","утверждении","изменении") &amp; " тарифов"</f>
        <v>Дата подачи заявления об утверждении тарифов</v>
      </c>
      <c r="O10" s="1" t="str">
        <f>IF(datePr_ch="",IF(datePr="","",datePr),datePr_ch)</f>
        <v>01.06.2020</v>
      </c>
      <c r="P10" s="1"/>
      <c r="Q10" s="1"/>
      <c r="R10" s="1"/>
      <c r="S10" s="1"/>
      <c r="T10" s="1"/>
    </row>
    <row r="11" spans="12:23">
      <c r="M11" t="str">
        <f>"Номер подачи заявления об "&amp;IF(numberPr_ch="","утверждении","изменении") &amp; " тарифов"</f>
        <v>Номер подачи заявления об утверждении тарифов</v>
      </c>
      <c r="O11" s="1" t="str">
        <f>IF(numberPr_ch="",IF(numberPr="","",numberPr),numberPr_ch)</f>
        <v>1643</v>
      </c>
      <c r="P11" s="1"/>
      <c r="Q11" s="1"/>
      <c r="R11" s="1"/>
      <c r="S11" s="1"/>
      <c r="T11" s="1"/>
    </row>
    <row r="12" spans="12:23" hidden="1">
      <c r="O12" s="1"/>
      <c r="P12" s="1"/>
      <c r="Q12" s="1"/>
      <c r="R12" s="1"/>
      <c r="S12" s="1"/>
      <c r="T12" s="1"/>
    </row>
    <row r="13" spans="12:23">
      <c r="L13" s="1"/>
      <c r="M13" s="1"/>
      <c r="U13" t="s">
        <v>371</v>
      </c>
    </row>
    <row r="14" spans="12:23">
      <c r="O14" s="1"/>
      <c r="P14" s="1"/>
      <c r="Q14" s="1"/>
      <c r="R14" s="1"/>
      <c r="S14" s="1"/>
      <c r="T14" s="1"/>
      <c r="U14" s="1"/>
    </row>
    <row r="15" spans="12:23">
      <c r="L15" s="1" t="s">
        <v>445</v>
      </c>
      <c r="M15" s="1"/>
      <c r="N15" s="1"/>
      <c r="O15" s="1"/>
      <c r="P15" s="1"/>
      <c r="Q15" s="1"/>
      <c r="R15" s="1"/>
      <c r="S15" s="1"/>
      <c r="T15" s="1"/>
      <c r="U15" s="1"/>
      <c r="V15" s="1"/>
      <c r="W15" s="1" t="s">
        <v>446</v>
      </c>
    </row>
    <row r="16" spans="12:23" ht="14.25" customHeight="1">
      <c r="L16" s="1" t="s">
        <v>91</v>
      </c>
      <c r="M16" s="1" t="s">
        <v>602</v>
      </c>
      <c r="O16" s="1" t="s">
        <v>604</v>
      </c>
      <c r="P16" s="1"/>
      <c r="Q16" s="1"/>
      <c r="R16" s="1"/>
      <c r="S16" s="1"/>
      <c r="T16" s="1"/>
      <c r="U16" s="1" t="s">
        <v>339</v>
      </c>
      <c r="V16" s="1" t="s">
        <v>274</v>
      </c>
      <c r="W16" s="1"/>
    </row>
    <row r="17" spans="1:26" ht="14.25" customHeight="1">
      <c r="L17" s="1"/>
      <c r="M17" s="1"/>
      <c r="O17" s="1" t="s">
        <v>578</v>
      </c>
      <c r="P17" s="1" t="s">
        <v>270</v>
      </c>
      <c r="Q17" s="1"/>
      <c r="R17" s="1" t="s">
        <v>615</v>
      </c>
      <c r="S17" s="1"/>
      <c r="T17" s="1"/>
      <c r="U17" s="1"/>
      <c r="V17" s="1"/>
      <c r="W17" s="1"/>
    </row>
    <row r="18" spans="1:26" ht="33.75" customHeight="1">
      <c r="L18" s="1"/>
      <c r="M18" s="1"/>
      <c r="O18" s="1"/>
      <c r="P18" t="s">
        <v>579</v>
      </c>
      <c r="Q18" t="s">
        <v>6</v>
      </c>
      <c r="R18" t="s">
        <v>273</v>
      </c>
      <c r="S18" s="1" t="s">
        <v>272</v>
      </c>
      <c r="T18" s="1"/>
      <c r="U18" s="1"/>
      <c r="V18" s="1"/>
      <c r="W18" s="1"/>
    </row>
    <row r="19" spans="1:26">
      <c r="K19">
        <v>1</v>
      </c>
      <c r="L19" t="s">
        <v>92</v>
      </c>
      <c r="M19" t="s">
        <v>48</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19</v>
      </c>
      <c r="O20" s="1"/>
      <c r="P20" s="1"/>
      <c r="Q20" s="1"/>
      <c r="R20" s="1"/>
      <c r="S20" s="1"/>
      <c r="T20" s="1"/>
      <c r="U20" s="1"/>
      <c r="V20" s="1"/>
      <c r="W20" t="s">
        <v>718</v>
      </c>
      <c r="Z20" t="str">
        <f t="shared" ref="Z20:Z33" si="0">IF(M20="","",M20 )</f>
        <v>Наименование тарифа</v>
      </c>
    </row>
    <row r="21" spans="1:26">
      <c r="A21" s="1"/>
      <c r="B21" s="1">
        <v>1</v>
      </c>
      <c r="L21" t="str">
        <f>mergeValue(A21) &amp;"."&amp; mergeValue(B21)</f>
        <v>1.1</v>
      </c>
      <c r="M21" t="s">
        <v>15</v>
      </c>
      <c r="O21" s="1"/>
      <c r="P21" s="1"/>
      <c r="Q21" s="1"/>
      <c r="R21" s="1"/>
      <c r="S21" s="1"/>
      <c r="T21" s="1"/>
      <c r="U21" s="1"/>
      <c r="V21" s="1"/>
      <c r="W21" t="s">
        <v>459</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600</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21</v>
      </c>
      <c r="O23" s="1"/>
      <c r="P23" s="1"/>
      <c r="Q23" s="1"/>
      <c r="R23" s="1"/>
      <c r="S23" s="1"/>
      <c r="T23" s="1"/>
      <c r="U23" s="1"/>
      <c r="V23" s="1"/>
      <c r="W23" t="s">
        <v>601</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8</v>
      </c>
      <c r="O24" s="1"/>
      <c r="P24" s="1"/>
      <c r="Q24" s="1"/>
      <c r="R24" s="1"/>
      <c r="S24" s="1"/>
      <c r="T24" s="1"/>
      <c r="U24" s="1"/>
      <c r="V24" s="1"/>
      <c r="W24" t="s">
        <v>719</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9</v>
      </c>
      <c r="O25" s="1"/>
      <c r="P25" s="1"/>
      <c r="Q25" s="1"/>
      <c r="R25" s="1"/>
      <c r="S25" s="1"/>
      <c r="T25" s="1"/>
      <c r="U25" s="1"/>
      <c r="V25" s="1"/>
      <c r="W25" t="s">
        <v>720</v>
      </c>
      <c r="Z25" t="str">
        <f t="shared" si="0"/>
        <v>Группа потребителей</v>
      </c>
    </row>
    <row r="26" spans="1:26" ht="122.1"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83</v>
      </c>
      <c r="T26" s="1"/>
      <c r="U26" s="1" t="s">
        <v>84</v>
      </c>
      <c r="W26" s="1" t="s">
        <v>721</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24</v>
      </c>
      <c r="W28" s="1"/>
      <c r="Z28" t="str">
        <f t="shared" si="0"/>
        <v>Добавить вид теплоносителя (параметры теплоносителя)</v>
      </c>
    </row>
    <row r="29" spans="1:26" ht="15" customHeight="1">
      <c r="A29" s="1"/>
      <c r="B29" s="1"/>
      <c r="C29" s="1"/>
      <c r="D29" s="1"/>
      <c r="E29" s="1"/>
      <c r="I29" s="1"/>
      <c r="M29" t="s">
        <v>10</v>
      </c>
      <c r="Z29" t="str">
        <f t="shared" si="0"/>
        <v>Добавить группу потребителей</v>
      </c>
    </row>
    <row r="30" spans="1:26" ht="15" customHeight="1">
      <c r="A30" s="1"/>
      <c r="B30" s="1"/>
      <c r="C30" s="1"/>
      <c r="D30" s="1"/>
      <c r="M30" t="s">
        <v>11</v>
      </c>
      <c r="Z30" t="str">
        <f t="shared" si="0"/>
        <v>Добавить схему подключения</v>
      </c>
    </row>
    <row r="31" spans="1:26" ht="15" customHeight="1">
      <c r="A31" s="1"/>
      <c r="B31" s="1"/>
      <c r="C31" s="1"/>
      <c r="M31" t="s">
        <v>16</v>
      </c>
      <c r="Z31" t="str">
        <f t="shared" si="0"/>
        <v>Добавить источник тепловой энергии</v>
      </c>
    </row>
    <row r="32" spans="1:26" ht="15" customHeight="1">
      <c r="A32" s="1"/>
      <c r="B32" s="1"/>
      <c r="M32" t="s">
        <v>17</v>
      </c>
      <c r="Z32" t="str">
        <f t="shared" si="0"/>
        <v>Добавить наименование системы теплоснабжения</v>
      </c>
    </row>
    <row r="33" spans="1:26" ht="15" customHeight="1">
      <c r="A33" s="1"/>
      <c r="M33" t="s">
        <v>18</v>
      </c>
      <c r="Z33" t="str">
        <f t="shared" si="0"/>
        <v>Добавить территорию действия тарифа</v>
      </c>
    </row>
    <row r="34" spans="1:26" ht="15" customHeight="1">
      <c r="M34" t="s">
        <v>308</v>
      </c>
    </row>
    <row r="36" spans="1:26" ht="105.75" customHeight="1">
      <c r="L36">
        <v>1</v>
      </c>
      <c r="M36" s="1" t="s">
        <v>722</v>
      </c>
      <c r="N36" s="1"/>
      <c r="O36" s="1"/>
      <c r="P36" s="1"/>
      <c r="Q36" s="1"/>
      <c r="R36" s="1"/>
      <c r="S36" s="1"/>
      <c r="T36" s="1"/>
      <c r="U36" s="1"/>
      <c r="V36" s="1"/>
      <c r="W36" s="1"/>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183</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A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51.140625" customWidth="1"/>
    <col min="270" max="270" width="0" hidden="1" customWidth="1"/>
    <col min="271" max="271" width="18.7109375" customWidth="1"/>
    <col min="272"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51.140625" customWidth="1"/>
    <col min="526" max="526" width="0" hidden="1" customWidth="1"/>
    <col min="527" max="527" width="18.7109375" customWidth="1"/>
    <col min="528"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51.140625" customWidth="1"/>
    <col min="782" max="782" width="0" hidden="1" customWidth="1"/>
    <col min="783" max="783" width="18.7109375" customWidth="1"/>
    <col min="784"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51.140625" customWidth="1"/>
    <col min="1038" max="1038" width="0" hidden="1" customWidth="1"/>
    <col min="1039" max="1039" width="18.7109375" customWidth="1"/>
    <col min="1040"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51.140625" customWidth="1"/>
    <col min="1294" max="1294" width="0" hidden="1" customWidth="1"/>
    <col min="1295" max="1295" width="18.7109375" customWidth="1"/>
    <col min="1296"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51.140625" customWidth="1"/>
    <col min="1550" max="1550" width="0" hidden="1" customWidth="1"/>
    <col min="1551" max="1551" width="18.7109375" customWidth="1"/>
    <col min="1552"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51.140625" customWidth="1"/>
    <col min="1806" max="1806" width="0" hidden="1" customWidth="1"/>
    <col min="1807" max="1807" width="18.7109375" customWidth="1"/>
    <col min="1808"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51.140625" customWidth="1"/>
    <col min="2062" max="2062" width="0" hidden="1" customWidth="1"/>
    <col min="2063" max="2063" width="18.7109375" customWidth="1"/>
    <col min="2064"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51.140625" customWidth="1"/>
    <col min="2318" max="2318" width="0" hidden="1" customWidth="1"/>
    <col min="2319" max="2319" width="18.7109375" customWidth="1"/>
    <col min="2320"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51.140625" customWidth="1"/>
    <col min="2574" max="2574" width="0" hidden="1" customWidth="1"/>
    <col min="2575" max="2575" width="18.7109375" customWidth="1"/>
    <col min="2576"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51.140625" customWidth="1"/>
    <col min="2830" max="2830" width="0" hidden="1" customWidth="1"/>
    <col min="2831" max="2831" width="18.7109375" customWidth="1"/>
    <col min="2832"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51.140625" customWidth="1"/>
    <col min="3086" max="3086" width="0" hidden="1" customWidth="1"/>
    <col min="3087" max="3087" width="18.7109375" customWidth="1"/>
    <col min="3088"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51.140625" customWidth="1"/>
    <col min="3342" max="3342" width="0" hidden="1" customWidth="1"/>
    <col min="3343" max="3343" width="18.7109375" customWidth="1"/>
    <col min="3344"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51.140625" customWidth="1"/>
    <col min="3598" max="3598" width="0" hidden="1" customWidth="1"/>
    <col min="3599" max="3599" width="18.7109375" customWidth="1"/>
    <col min="3600"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51.140625" customWidth="1"/>
    <col min="3854" max="3854" width="0" hidden="1" customWidth="1"/>
    <col min="3855" max="3855" width="18.7109375" customWidth="1"/>
    <col min="3856"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51.140625" customWidth="1"/>
    <col min="4110" max="4110" width="0" hidden="1" customWidth="1"/>
    <col min="4111" max="4111" width="18.7109375" customWidth="1"/>
    <col min="4112"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51.140625" customWidth="1"/>
    <col min="4366" max="4366" width="0" hidden="1" customWidth="1"/>
    <col min="4367" max="4367" width="18.7109375" customWidth="1"/>
    <col min="4368"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51.140625" customWidth="1"/>
    <col min="4622" max="4622" width="0" hidden="1" customWidth="1"/>
    <col min="4623" max="4623" width="18.7109375" customWidth="1"/>
    <col min="4624"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51.140625" customWidth="1"/>
    <col min="4878" max="4878" width="0" hidden="1" customWidth="1"/>
    <col min="4879" max="4879" width="18.7109375" customWidth="1"/>
    <col min="4880"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51.140625" customWidth="1"/>
    <col min="5134" max="5134" width="0" hidden="1" customWidth="1"/>
    <col min="5135" max="5135" width="18.7109375" customWidth="1"/>
    <col min="5136"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51.140625" customWidth="1"/>
    <col min="5390" max="5390" width="0" hidden="1" customWidth="1"/>
    <col min="5391" max="5391" width="18.7109375" customWidth="1"/>
    <col min="5392"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51.140625" customWidth="1"/>
    <col min="5646" max="5646" width="0" hidden="1" customWidth="1"/>
    <col min="5647" max="5647" width="18.7109375" customWidth="1"/>
    <col min="5648"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51.140625" customWidth="1"/>
    <col min="5902" max="5902" width="0" hidden="1" customWidth="1"/>
    <col min="5903" max="5903" width="18.7109375" customWidth="1"/>
    <col min="5904"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51.140625" customWidth="1"/>
    <col min="6158" max="6158" width="0" hidden="1" customWidth="1"/>
    <col min="6159" max="6159" width="18.7109375" customWidth="1"/>
    <col min="6160"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51.140625" customWidth="1"/>
    <col min="6414" max="6414" width="0" hidden="1" customWidth="1"/>
    <col min="6415" max="6415" width="18.7109375" customWidth="1"/>
    <col min="6416"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51.140625" customWidth="1"/>
    <col min="6670" max="6670" width="0" hidden="1" customWidth="1"/>
    <col min="6671" max="6671" width="18.7109375" customWidth="1"/>
    <col min="6672"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51.140625" customWidth="1"/>
    <col min="6926" max="6926" width="0" hidden="1" customWidth="1"/>
    <col min="6927" max="6927" width="18.7109375" customWidth="1"/>
    <col min="6928"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51.140625" customWidth="1"/>
    <col min="7182" max="7182" width="0" hidden="1" customWidth="1"/>
    <col min="7183" max="7183" width="18.7109375" customWidth="1"/>
    <col min="7184"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51.140625" customWidth="1"/>
    <col min="7438" max="7438" width="0" hidden="1" customWidth="1"/>
    <col min="7439" max="7439" width="18.7109375" customWidth="1"/>
    <col min="7440"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51.140625" customWidth="1"/>
    <col min="7694" max="7694" width="0" hidden="1" customWidth="1"/>
    <col min="7695" max="7695" width="18.7109375" customWidth="1"/>
    <col min="7696"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51.140625" customWidth="1"/>
    <col min="7950" max="7950" width="0" hidden="1" customWidth="1"/>
    <col min="7951" max="7951" width="18.7109375" customWidth="1"/>
    <col min="7952"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51.140625" customWidth="1"/>
    <col min="8206" max="8206" width="0" hidden="1" customWidth="1"/>
    <col min="8207" max="8207" width="18.7109375" customWidth="1"/>
    <col min="8208"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51.140625" customWidth="1"/>
    <col min="8462" max="8462" width="0" hidden="1" customWidth="1"/>
    <col min="8463" max="8463" width="18.7109375" customWidth="1"/>
    <col min="8464"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51.140625" customWidth="1"/>
    <col min="8718" max="8718" width="0" hidden="1" customWidth="1"/>
    <col min="8719" max="8719" width="18.7109375" customWidth="1"/>
    <col min="8720"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51.140625" customWidth="1"/>
    <col min="8974" max="8974" width="0" hidden="1" customWidth="1"/>
    <col min="8975" max="8975" width="18.7109375" customWidth="1"/>
    <col min="8976"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51.140625" customWidth="1"/>
    <col min="9230" max="9230" width="0" hidden="1" customWidth="1"/>
    <col min="9231" max="9231" width="18.7109375" customWidth="1"/>
    <col min="9232"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51.140625" customWidth="1"/>
    <col min="9486" max="9486" width="0" hidden="1" customWidth="1"/>
    <col min="9487" max="9487" width="18.7109375" customWidth="1"/>
    <col min="9488"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51.140625" customWidth="1"/>
    <col min="9742" max="9742" width="0" hidden="1" customWidth="1"/>
    <col min="9743" max="9743" width="18.7109375" customWidth="1"/>
    <col min="9744"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51.140625" customWidth="1"/>
    <col min="9998" max="9998" width="0" hidden="1" customWidth="1"/>
    <col min="9999" max="9999" width="18.7109375" customWidth="1"/>
    <col min="10000"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51.140625" customWidth="1"/>
    <col min="10254" max="10254" width="0" hidden="1" customWidth="1"/>
    <col min="10255" max="10255" width="18.7109375" customWidth="1"/>
    <col min="10256"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51.140625" customWidth="1"/>
    <col min="10510" max="10510" width="0" hidden="1" customWidth="1"/>
    <col min="10511" max="10511" width="18.7109375" customWidth="1"/>
    <col min="10512"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51.140625" customWidth="1"/>
    <col min="10766" max="10766" width="0" hidden="1" customWidth="1"/>
    <col min="10767" max="10767" width="18.7109375" customWidth="1"/>
    <col min="10768"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51.140625" customWidth="1"/>
    <col min="11022" max="11022" width="0" hidden="1" customWidth="1"/>
    <col min="11023" max="11023" width="18.7109375" customWidth="1"/>
    <col min="11024"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51.140625" customWidth="1"/>
    <col min="11278" max="11278" width="0" hidden="1" customWidth="1"/>
    <col min="11279" max="11279" width="18.7109375" customWidth="1"/>
    <col min="11280"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51.140625" customWidth="1"/>
    <col min="11534" max="11534" width="0" hidden="1" customWidth="1"/>
    <col min="11535" max="11535" width="18.7109375" customWidth="1"/>
    <col min="11536"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51.140625" customWidth="1"/>
    <col min="11790" max="11790" width="0" hidden="1" customWidth="1"/>
    <col min="11791" max="11791" width="18.7109375" customWidth="1"/>
    <col min="11792"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51.140625" customWidth="1"/>
    <col min="12046" max="12046" width="0" hidden="1" customWidth="1"/>
    <col min="12047" max="12047" width="18.7109375" customWidth="1"/>
    <col min="12048"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51.140625" customWidth="1"/>
    <col min="12302" max="12302" width="0" hidden="1" customWidth="1"/>
    <col min="12303" max="12303" width="18.7109375" customWidth="1"/>
    <col min="12304"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51.140625" customWidth="1"/>
    <col min="12558" max="12558" width="0" hidden="1" customWidth="1"/>
    <col min="12559" max="12559" width="18.7109375" customWidth="1"/>
    <col min="12560"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51.140625" customWidth="1"/>
    <col min="12814" max="12814" width="0" hidden="1" customWidth="1"/>
    <col min="12815" max="12815" width="18.7109375" customWidth="1"/>
    <col min="12816"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51.140625" customWidth="1"/>
    <col min="13070" max="13070" width="0" hidden="1" customWidth="1"/>
    <col min="13071" max="13071" width="18.7109375" customWidth="1"/>
    <col min="13072"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51.140625" customWidth="1"/>
    <col min="13326" max="13326" width="0" hidden="1" customWidth="1"/>
    <col min="13327" max="13327" width="18.7109375" customWidth="1"/>
    <col min="13328"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51.140625" customWidth="1"/>
    <col min="13582" max="13582" width="0" hidden="1" customWidth="1"/>
    <col min="13583" max="13583" width="18.7109375" customWidth="1"/>
    <col min="13584"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51.140625" customWidth="1"/>
    <col min="13838" max="13838" width="0" hidden="1" customWidth="1"/>
    <col min="13839" max="13839" width="18.7109375" customWidth="1"/>
    <col min="13840"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51.140625" customWidth="1"/>
    <col min="14094" max="14094" width="0" hidden="1" customWidth="1"/>
    <col min="14095" max="14095" width="18.7109375" customWidth="1"/>
    <col min="14096"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51.140625" customWidth="1"/>
    <col min="14350" max="14350" width="0" hidden="1" customWidth="1"/>
    <col min="14351" max="14351" width="18.7109375" customWidth="1"/>
    <col min="14352"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51.140625" customWidth="1"/>
    <col min="14606" max="14606" width="0" hidden="1" customWidth="1"/>
    <col min="14607" max="14607" width="18.7109375" customWidth="1"/>
    <col min="14608"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51.140625" customWidth="1"/>
    <col min="14862" max="14862" width="0" hidden="1" customWidth="1"/>
    <col min="14863" max="14863" width="18.7109375" customWidth="1"/>
    <col min="14864"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51.140625" customWidth="1"/>
    <col min="15118" max="15118" width="0" hidden="1" customWidth="1"/>
    <col min="15119" max="15119" width="18.7109375" customWidth="1"/>
    <col min="15120"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51.140625" customWidth="1"/>
    <col min="15374" max="15374" width="0" hidden="1" customWidth="1"/>
    <col min="15375" max="15375" width="18.7109375" customWidth="1"/>
    <col min="15376"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51.140625" customWidth="1"/>
    <col min="15630" max="15630" width="0" hidden="1" customWidth="1"/>
    <col min="15631" max="15631" width="18.7109375" customWidth="1"/>
    <col min="15632"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51.140625" customWidth="1"/>
    <col min="15886" max="15886" width="0" hidden="1" customWidth="1"/>
    <col min="15887" max="15887" width="18.7109375" customWidth="1"/>
    <col min="15888"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51.140625" customWidth="1"/>
    <col min="16142" max="16142" width="0" hidden="1" customWidth="1"/>
    <col min="16143" max="16143" width="18.7109375" customWidth="1"/>
    <col min="16144"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8:23" hidden="1"/>
    <row r="2" spans="8:23" hidden="1"/>
    <row r="3" spans="8:23" hidden="1"/>
    <row r="4" spans="8:23" ht="3" customHeight="1"/>
    <row r="5" spans="8:23" ht="26.1" customHeight="1">
      <c r="L5" s="1" t="s">
        <v>717</v>
      </c>
      <c r="M5" s="1"/>
      <c r="N5" s="1"/>
      <c r="O5" s="1"/>
      <c r="P5" s="1"/>
      <c r="Q5" s="1"/>
      <c r="R5" s="1"/>
      <c r="S5" s="1"/>
      <c r="T5" s="1"/>
    </row>
    <row r="6" spans="8:23" ht="3" customHeight="1"/>
    <row r="7" spans="8:23" hidden="1">
      <c r="O7" s="1"/>
      <c r="P7" s="1"/>
      <c r="Q7" s="1"/>
      <c r="R7" s="1"/>
      <c r="S7" s="1"/>
      <c r="T7" s="1"/>
    </row>
    <row r="8" spans="8:23">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8:23">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8:23" hidden="1">
      <c r="O10" s="1"/>
      <c r="P10" s="1"/>
      <c r="Q10" s="1"/>
      <c r="R10" s="1"/>
      <c r="S10" s="1"/>
      <c r="T10" s="1"/>
    </row>
    <row r="11" spans="8:23" hidden="1">
      <c r="U11" t="s">
        <v>371</v>
      </c>
    </row>
    <row r="12" spans="8:23" ht="15" customHeight="1">
      <c r="H12" t="s">
        <v>92</v>
      </c>
      <c r="O12" s="1"/>
      <c r="P12" s="1"/>
      <c r="Q12" s="1"/>
      <c r="R12" s="1"/>
      <c r="S12" s="1"/>
      <c r="T12" s="1"/>
      <c r="U12" s="1"/>
    </row>
    <row r="13" spans="8:23">
      <c r="L13" s="1" t="s">
        <v>445</v>
      </c>
      <c r="M13" s="1"/>
      <c r="N13" s="1"/>
      <c r="O13" s="1"/>
      <c r="P13" s="1"/>
      <c r="Q13" s="1"/>
      <c r="R13" s="1"/>
      <c r="S13" s="1"/>
      <c r="T13" s="1"/>
      <c r="U13" s="1"/>
      <c r="V13" s="1"/>
      <c r="W13" s="1" t="s">
        <v>446</v>
      </c>
    </row>
    <row r="14" spans="8:23" ht="14.25" customHeight="1">
      <c r="L14" s="1" t="s">
        <v>91</v>
      </c>
      <c r="M14" s="1" t="s">
        <v>602</v>
      </c>
      <c r="O14" s="1" t="s">
        <v>604</v>
      </c>
      <c r="P14" s="1"/>
      <c r="Q14" s="1"/>
      <c r="R14" s="1"/>
      <c r="S14" s="1"/>
      <c r="T14" s="1"/>
      <c r="U14" s="1" t="s">
        <v>339</v>
      </c>
      <c r="V14" s="1" t="s">
        <v>274</v>
      </c>
      <c r="W14" s="1"/>
    </row>
    <row r="15" spans="8:23" ht="14.25" customHeight="1">
      <c r="L15" s="1"/>
      <c r="M15" s="1"/>
      <c r="O15" s="1" t="s">
        <v>603</v>
      </c>
      <c r="R15" s="1" t="s">
        <v>615</v>
      </c>
      <c r="S15" s="1"/>
      <c r="T15" s="1"/>
      <c r="U15" s="1"/>
      <c r="V15" s="1"/>
      <c r="W15" s="1"/>
    </row>
    <row r="16" spans="8:23" ht="30.75" customHeight="1">
      <c r="L16" s="1"/>
      <c r="M16" s="1"/>
      <c r="O16" s="1"/>
      <c r="R16" t="s">
        <v>273</v>
      </c>
      <c r="S16" s="1" t="s">
        <v>272</v>
      </c>
      <c r="T16" s="1"/>
      <c r="U16" s="1"/>
      <c r="V16" s="1"/>
      <c r="W16" s="1"/>
    </row>
    <row r="17" spans="1:27">
      <c r="K17">
        <v>1</v>
      </c>
      <c r="L17" t="s">
        <v>92</v>
      </c>
      <c r="M17" t="s">
        <v>48</v>
      </c>
      <c r="N17" t="s">
        <v>48</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7">
      <c r="A18" s="1">
        <v>1</v>
      </c>
      <c r="L18">
        <f>mergeValue(A18)</f>
        <v>1</v>
      </c>
      <c r="M18" t="s">
        <v>19</v>
      </c>
      <c r="O18" s="1"/>
      <c r="P18" s="1"/>
      <c r="Q18" s="1"/>
      <c r="R18" s="1"/>
      <c r="S18" s="1"/>
      <c r="T18" s="1"/>
      <c r="U18" s="1"/>
      <c r="V18" s="1"/>
      <c r="W18" t="s">
        <v>718</v>
      </c>
    </row>
    <row r="19" spans="1:27">
      <c r="A19" s="1"/>
      <c r="B19" s="1">
        <v>1</v>
      </c>
      <c r="L19" t="str">
        <f>mergeValue(A19) &amp;"."&amp; mergeValue(B19)</f>
        <v>1.1</v>
      </c>
      <c r="M19" t="s">
        <v>15</v>
      </c>
      <c r="O19" s="1"/>
      <c r="P19" s="1"/>
      <c r="Q19" s="1"/>
      <c r="R19" s="1"/>
      <c r="S19" s="1"/>
      <c r="T19" s="1"/>
      <c r="U19" s="1"/>
      <c r="V19" s="1"/>
      <c r="W19" t="s">
        <v>459</v>
      </c>
    </row>
    <row r="20" spans="1:27">
      <c r="A20" s="1"/>
      <c r="B20" s="1"/>
      <c r="C20" s="1">
        <v>1</v>
      </c>
      <c r="L20" t="str">
        <f>mergeValue(A20) &amp;"."&amp; mergeValue(B20)&amp;"."&amp; mergeValue(C20)</f>
        <v>1.1.1</v>
      </c>
      <c r="M20" t="s">
        <v>7</v>
      </c>
      <c r="O20" s="1"/>
      <c r="P20" s="1"/>
      <c r="Q20" s="1"/>
      <c r="R20" s="1"/>
      <c r="S20" s="1"/>
      <c r="T20" s="1"/>
      <c r="U20" s="1"/>
      <c r="V20" s="1"/>
      <c r="W20" t="s">
        <v>600</v>
      </c>
    </row>
    <row r="21" spans="1:27">
      <c r="A21" s="1"/>
      <c r="B21" s="1"/>
      <c r="C21" s="1"/>
      <c r="D21" s="1">
        <v>1</v>
      </c>
      <c r="L21" t="str">
        <f>mergeValue(A21) &amp;"."&amp; mergeValue(B21)&amp;"."&amp; mergeValue(C21)&amp;"."&amp; mergeValue(D21)</f>
        <v>1.1.1.1</v>
      </c>
      <c r="M21" t="s">
        <v>21</v>
      </c>
      <c r="O21" s="1"/>
      <c r="P21" s="1"/>
      <c r="Q21" s="1"/>
      <c r="R21" s="1"/>
      <c r="S21" s="1"/>
      <c r="T21" s="1"/>
      <c r="U21" s="1"/>
      <c r="V21" s="1"/>
      <c r="W21" t="s">
        <v>601</v>
      </c>
    </row>
    <row r="22" spans="1:27">
      <c r="A22" s="1"/>
      <c r="B22" s="1"/>
      <c r="C22" s="1"/>
      <c r="D22" s="1"/>
      <c r="E22" s="1">
        <v>1</v>
      </c>
      <c r="H22">
        <v>1</v>
      </c>
      <c r="I22" s="1">
        <v>1</v>
      </c>
      <c r="L22" t="str">
        <f>mergeValue(A22) &amp;"."&amp; mergeValue(B22)&amp;"."&amp; mergeValue(C22)&amp;"."&amp; mergeValue(D22)&amp;"."&amp; mergeValue(E22)</f>
        <v>1.1.1.1.1</v>
      </c>
      <c r="M22" t="s">
        <v>8</v>
      </c>
      <c r="O22" s="1"/>
      <c r="P22" s="1"/>
      <c r="Q22" s="1"/>
      <c r="R22" s="1"/>
      <c r="S22" s="1"/>
      <c r="T22" s="1"/>
      <c r="U22" s="1"/>
      <c r="V22" s="1"/>
      <c r="W22" t="s">
        <v>719</v>
      </c>
    </row>
    <row r="23" spans="1:27">
      <c r="A23" s="1"/>
      <c r="B23" s="1"/>
      <c r="C23" s="1"/>
      <c r="D23" s="1"/>
      <c r="E23" s="1"/>
      <c r="F23" s="1">
        <v>1</v>
      </c>
      <c r="I23" s="1"/>
      <c r="J23" s="1">
        <v>1</v>
      </c>
      <c r="L23" t="str">
        <f>mergeValue(A23) &amp;"."&amp; mergeValue(B23)&amp;"."&amp; mergeValue(C23)&amp;"."&amp; mergeValue(D23)&amp;"."&amp; mergeValue(E23)&amp;"."&amp; mergeValue(F23)</f>
        <v>1.1.1.1.1.1</v>
      </c>
      <c r="M23" t="s">
        <v>9</v>
      </c>
      <c r="O23" s="1"/>
      <c r="P23" s="1"/>
      <c r="Q23" s="1"/>
      <c r="R23" s="1"/>
      <c r="S23" s="1"/>
      <c r="T23" s="1"/>
      <c r="U23" s="1"/>
      <c r="V23" s="1"/>
      <c r="W23" t="s">
        <v>720</v>
      </c>
      <c r="Y23" t="str">
        <f>strCheckUnique(Z23:Z26)</f>
        <v/>
      </c>
      <c r="AA23" t="str">
        <f>IF(O23="","",O23 &amp; ":_")</f>
        <v/>
      </c>
    </row>
    <row r="24" spans="1:27" ht="122.1"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83</v>
      </c>
      <c r="T24" s="1"/>
      <c r="U24" s="1" t="s">
        <v>84</v>
      </c>
      <c r="W24" s="1" t="s">
        <v>721</v>
      </c>
      <c r="X24" t="str">
        <f>strCheckDate(O25:V25)</f>
        <v/>
      </c>
      <c r="Z24" t="str">
        <f>IF(M24="","",M24 )</f>
        <v/>
      </c>
    </row>
    <row r="25" spans="1:27" hidden="1">
      <c r="A25" s="1"/>
      <c r="B25" s="1"/>
      <c r="C25" s="1"/>
      <c r="D25" s="1"/>
      <c r="E25" s="1"/>
      <c r="F25" s="1"/>
      <c r="I25" s="1"/>
      <c r="J25" s="1"/>
      <c r="Q25" t="str">
        <f>R24 &amp; "-" &amp; T24</f>
        <v>-</v>
      </c>
      <c r="R25" s="1"/>
      <c r="S25" s="1"/>
      <c r="T25" s="1"/>
      <c r="U25" s="1"/>
      <c r="W25" s="1"/>
    </row>
    <row r="26" spans="1:27" ht="15" customHeight="1">
      <c r="A26" s="1"/>
      <c r="B26" s="1"/>
      <c r="C26" s="1"/>
      <c r="D26" s="1"/>
      <c r="E26" s="1"/>
      <c r="F26" s="1"/>
      <c r="I26" s="1"/>
      <c r="J26" s="1"/>
      <c r="M26" t="s">
        <v>24</v>
      </c>
      <c r="W26" s="1"/>
    </row>
    <row r="27" spans="1:27" ht="15" customHeight="1">
      <c r="A27" s="1"/>
      <c r="B27" s="1"/>
      <c r="C27" s="1"/>
      <c r="D27" s="1"/>
      <c r="E27" s="1"/>
      <c r="I27" s="1"/>
      <c r="M27" t="s">
        <v>10</v>
      </c>
    </row>
    <row r="28" spans="1:27" ht="15" customHeight="1">
      <c r="A28" s="1"/>
      <c r="B28" s="1"/>
      <c r="C28" s="1"/>
      <c r="D28" s="1"/>
      <c r="M28" t="s">
        <v>11</v>
      </c>
    </row>
    <row r="29" spans="1:27" ht="15" customHeight="1">
      <c r="A29" s="1"/>
      <c r="B29" s="1"/>
      <c r="C29" s="1"/>
      <c r="M29" t="s">
        <v>16</v>
      </c>
    </row>
    <row r="30" spans="1:27" ht="15" customHeight="1">
      <c r="A30" s="1"/>
      <c r="B30" s="1"/>
      <c r="M30" t="s">
        <v>17</v>
      </c>
    </row>
    <row r="31" spans="1:27" ht="15" customHeight="1">
      <c r="A31" s="1"/>
      <c r="M31" t="s">
        <v>18</v>
      </c>
    </row>
    <row r="32" spans="1:27" ht="15" customHeight="1">
      <c r="M32" t="s">
        <v>308</v>
      </c>
    </row>
    <row r="33" spans="12:23" ht="3" customHeight="1"/>
    <row r="34" spans="12:23" ht="133.5" customHeight="1">
      <c r="L34">
        <v>1</v>
      </c>
      <c r="M34" s="1" t="s">
        <v>722</v>
      </c>
      <c r="N34" s="1"/>
      <c r="O34" s="1"/>
      <c r="P34" s="1"/>
      <c r="Q34" s="1"/>
      <c r="R34" s="1"/>
      <c r="S34" s="1"/>
      <c r="T34" s="1"/>
      <c r="U34" s="1"/>
      <c r="V34" s="1"/>
      <c r="W34" s="1"/>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50</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B1:AA113"/>
  <sheetViews>
    <sheetView showGridLines="0" workbookViewId="0"/>
  </sheetViews>
  <sheetFormatPr defaultRowHeight="1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customWidth="1"/>
  </cols>
  <sheetData>
    <row r="1" spans="2:27" ht="3" customHeight="1">
      <c r="AA1" t="s">
        <v>238</v>
      </c>
    </row>
    <row r="2" spans="2:27" ht="16.5" customHeight="1">
      <c r="B2" s="1" t="str">
        <f>"Код отчёта: " &amp; GetCode()</f>
        <v>Код отчёта: FAS.JKH.OPEN.INFO.REQUEST.WARM</v>
      </c>
      <c r="C2" s="1"/>
      <c r="D2" s="1"/>
      <c r="E2" s="1"/>
      <c r="F2" s="1"/>
      <c r="G2" s="1"/>
    </row>
    <row r="3" spans="2:27" ht="18" customHeight="1">
      <c r="B3" s="1" t="str">
        <f>"Версия " &amp; GetVersion()</f>
        <v>Версия 1.0.2</v>
      </c>
      <c r="C3" s="1"/>
    </row>
    <row r="4" spans="2:27" ht="3" customHeight="1"/>
    <row r="5" spans="2:27" ht="42.75" customHeight="1">
      <c r="B5" s="1" t="s">
        <v>676</v>
      </c>
      <c r="C5" s="1"/>
      <c r="D5" s="1"/>
      <c r="E5" s="1"/>
      <c r="F5" s="1"/>
      <c r="G5" s="1"/>
      <c r="H5" s="1"/>
      <c r="I5" s="1"/>
      <c r="J5" s="1"/>
      <c r="K5" s="1"/>
      <c r="L5" s="1"/>
      <c r="M5" s="1"/>
      <c r="N5" s="1"/>
      <c r="O5" s="1"/>
      <c r="P5" s="1"/>
      <c r="Q5" s="1"/>
      <c r="R5" s="1"/>
      <c r="S5" s="1"/>
      <c r="T5" s="1"/>
      <c r="U5" s="1"/>
      <c r="V5" s="1"/>
      <c r="W5" s="1"/>
      <c r="X5" s="1"/>
      <c r="Y5" s="1"/>
    </row>
    <row r="6" spans="2:27" ht="9.75" customHeight="1"/>
    <row r="7" spans="2:27" ht="15" customHeight="1">
      <c r="E7" s="1" t="s">
        <v>567</v>
      </c>
      <c r="F7" s="1"/>
      <c r="G7" s="1"/>
      <c r="H7" s="1"/>
      <c r="I7" s="1"/>
      <c r="J7" s="1"/>
      <c r="K7" s="1"/>
      <c r="L7" s="1"/>
      <c r="M7" s="1"/>
      <c r="N7" s="1"/>
      <c r="O7" s="1"/>
      <c r="P7" s="1"/>
      <c r="Q7" s="1"/>
      <c r="R7" s="1"/>
      <c r="S7" s="1"/>
      <c r="T7" s="1"/>
      <c r="U7" s="1"/>
      <c r="V7" s="1"/>
      <c r="W7" s="1"/>
      <c r="X7" s="1"/>
    </row>
    <row r="8" spans="2:27" ht="15" customHeight="1">
      <c r="E8" s="1"/>
      <c r="F8" s="1"/>
      <c r="G8" s="1"/>
      <c r="H8" s="1"/>
      <c r="I8" s="1"/>
      <c r="J8" s="1"/>
      <c r="K8" s="1"/>
      <c r="L8" s="1"/>
      <c r="M8" s="1"/>
      <c r="N8" s="1"/>
      <c r="O8" s="1"/>
      <c r="P8" s="1"/>
      <c r="Q8" s="1"/>
      <c r="R8" s="1"/>
      <c r="S8" s="1"/>
      <c r="T8" s="1"/>
      <c r="U8" s="1"/>
      <c r="V8" s="1"/>
      <c r="W8" s="1"/>
      <c r="X8" s="1"/>
    </row>
    <row r="9" spans="2:27" ht="15" customHeight="1">
      <c r="E9" s="1"/>
      <c r="F9" s="1"/>
      <c r="G9" s="1"/>
      <c r="H9" s="1"/>
      <c r="I9" s="1"/>
      <c r="J9" s="1"/>
      <c r="K9" s="1"/>
      <c r="L9" s="1"/>
      <c r="M9" s="1"/>
      <c r="N9" s="1"/>
      <c r="O9" s="1"/>
      <c r="P9" s="1"/>
      <c r="Q9" s="1"/>
      <c r="R9" s="1"/>
      <c r="S9" s="1"/>
      <c r="T9" s="1"/>
      <c r="U9" s="1"/>
      <c r="V9" s="1"/>
      <c r="W9" s="1"/>
      <c r="X9" s="1"/>
    </row>
    <row r="10" spans="2:27" ht="10.5" customHeight="1">
      <c r="E10" s="1"/>
      <c r="F10" s="1"/>
      <c r="G10" s="1"/>
      <c r="H10" s="1"/>
      <c r="I10" s="1"/>
      <c r="J10" s="1"/>
      <c r="K10" s="1"/>
      <c r="L10" s="1"/>
      <c r="M10" s="1"/>
      <c r="N10" s="1"/>
      <c r="O10" s="1"/>
      <c r="P10" s="1"/>
      <c r="Q10" s="1"/>
      <c r="R10" s="1"/>
      <c r="S10" s="1"/>
      <c r="T10" s="1"/>
      <c r="U10" s="1"/>
      <c r="V10" s="1"/>
      <c r="W10" s="1"/>
      <c r="X10" s="1"/>
    </row>
    <row r="11" spans="2:27" ht="27" customHeight="1">
      <c r="E11" s="1"/>
      <c r="F11" s="1"/>
      <c r="G11" s="1"/>
      <c r="H11" s="1"/>
      <c r="I11" s="1"/>
      <c r="J11" s="1"/>
      <c r="K11" s="1"/>
      <c r="L11" s="1"/>
      <c r="M11" s="1"/>
      <c r="N11" s="1"/>
      <c r="O11" s="1"/>
      <c r="P11" s="1"/>
      <c r="Q11" s="1"/>
      <c r="R11" s="1"/>
      <c r="S11" s="1"/>
      <c r="T11" s="1"/>
      <c r="U11" s="1"/>
      <c r="V11" s="1"/>
      <c r="W11" s="1"/>
      <c r="X11" s="1"/>
    </row>
    <row r="12" spans="2:27" ht="12" customHeight="1">
      <c r="E12" s="1"/>
      <c r="F12" s="1"/>
      <c r="G12" s="1"/>
      <c r="H12" s="1"/>
      <c r="I12" s="1"/>
      <c r="J12" s="1"/>
      <c r="K12" s="1"/>
      <c r="L12" s="1"/>
      <c r="M12" s="1"/>
      <c r="N12" s="1"/>
      <c r="O12" s="1"/>
      <c r="P12" s="1"/>
      <c r="Q12" s="1"/>
      <c r="R12" s="1"/>
      <c r="S12" s="1"/>
      <c r="T12" s="1"/>
      <c r="U12" s="1"/>
      <c r="V12" s="1"/>
      <c r="W12" s="1"/>
      <c r="X12" s="1"/>
    </row>
    <row r="13" spans="2:27" ht="38.25" customHeight="1">
      <c r="E13" s="1"/>
      <c r="F13" s="1"/>
      <c r="G13" s="1"/>
      <c r="H13" s="1"/>
      <c r="I13" s="1"/>
      <c r="J13" s="1"/>
      <c r="K13" s="1"/>
      <c r="L13" s="1"/>
      <c r="M13" s="1"/>
      <c r="N13" s="1"/>
      <c r="O13" s="1"/>
      <c r="P13" s="1"/>
      <c r="Q13" s="1"/>
      <c r="R13" s="1"/>
      <c r="S13" s="1"/>
      <c r="T13" s="1"/>
      <c r="U13" s="1"/>
      <c r="V13" s="1"/>
      <c r="W13" s="1"/>
      <c r="X13" s="1"/>
    </row>
    <row r="14" spans="2:27" ht="15" customHeight="1">
      <c r="E14" s="1"/>
      <c r="F14" s="1"/>
      <c r="G14" s="1"/>
      <c r="H14" s="1"/>
      <c r="I14" s="1"/>
      <c r="J14" s="1"/>
      <c r="K14" s="1"/>
      <c r="L14" s="1"/>
      <c r="M14" s="1"/>
      <c r="N14" s="1"/>
      <c r="O14" s="1"/>
      <c r="P14" s="1"/>
      <c r="Q14" s="1"/>
      <c r="R14" s="1"/>
      <c r="S14" s="1"/>
      <c r="T14" s="1"/>
      <c r="U14" s="1"/>
      <c r="V14" s="1"/>
      <c r="W14" s="1"/>
      <c r="X14" s="1"/>
    </row>
    <row r="15" spans="2:27">
      <c r="E15" s="1"/>
      <c r="F15" s="1"/>
      <c r="G15" s="1"/>
      <c r="H15" s="1"/>
      <c r="I15" s="1"/>
      <c r="J15" s="1"/>
      <c r="K15" s="1"/>
      <c r="L15" s="1"/>
      <c r="M15" s="1"/>
      <c r="N15" s="1"/>
      <c r="O15" s="1"/>
      <c r="P15" s="1"/>
      <c r="Q15" s="1"/>
      <c r="R15" s="1"/>
      <c r="S15" s="1"/>
      <c r="T15" s="1"/>
      <c r="U15" s="1"/>
      <c r="V15" s="1"/>
      <c r="W15" s="1"/>
      <c r="X15" s="1"/>
    </row>
    <row r="16" spans="2:27">
      <c r="E16" s="1"/>
      <c r="F16" s="1"/>
      <c r="G16" s="1"/>
      <c r="H16" s="1"/>
      <c r="I16" s="1"/>
      <c r="J16" s="1"/>
      <c r="K16" s="1"/>
      <c r="L16" s="1"/>
      <c r="M16" s="1"/>
      <c r="N16" s="1"/>
      <c r="O16" s="1"/>
      <c r="P16" s="1"/>
      <c r="Q16" s="1"/>
      <c r="R16" s="1"/>
      <c r="S16" s="1"/>
      <c r="T16" s="1"/>
      <c r="U16" s="1"/>
      <c r="V16" s="1"/>
      <c r="W16" s="1"/>
      <c r="X16" s="1"/>
    </row>
    <row r="17" spans="5:24" ht="15" customHeight="1">
      <c r="E17" s="1"/>
      <c r="F17" s="1"/>
      <c r="G17" s="1"/>
      <c r="H17" s="1"/>
      <c r="I17" s="1"/>
      <c r="J17" s="1"/>
      <c r="K17" s="1"/>
      <c r="L17" s="1"/>
      <c r="M17" s="1"/>
      <c r="N17" s="1"/>
      <c r="O17" s="1"/>
      <c r="P17" s="1"/>
      <c r="Q17" s="1"/>
      <c r="R17" s="1"/>
      <c r="S17" s="1"/>
      <c r="T17" s="1"/>
      <c r="U17" s="1"/>
      <c r="V17" s="1"/>
      <c r="W17" s="1"/>
      <c r="X17" s="1"/>
    </row>
    <row r="18" spans="5:24">
      <c r="E18" s="1"/>
      <c r="F18" s="1"/>
      <c r="G18" s="1"/>
      <c r="H18" s="1"/>
      <c r="I18" s="1"/>
      <c r="J18" s="1"/>
      <c r="K18" s="1"/>
      <c r="L18" s="1"/>
      <c r="M18" s="1"/>
      <c r="N18" s="1"/>
      <c r="O18" s="1"/>
      <c r="P18" s="1"/>
      <c r="Q18" s="1"/>
      <c r="R18" s="1"/>
      <c r="S18" s="1"/>
      <c r="T18" s="1"/>
      <c r="U18" s="1"/>
      <c r="V18" s="1"/>
      <c r="W18" s="1"/>
      <c r="X18" s="1"/>
    </row>
    <row r="19" spans="5:24" ht="59.25" customHeight="1">
      <c r="E19" s="1"/>
      <c r="F19" s="1"/>
      <c r="G19" s="1"/>
      <c r="H19" s="1"/>
      <c r="I19" s="1"/>
      <c r="J19" s="1"/>
      <c r="K19" s="1"/>
      <c r="L19" s="1"/>
      <c r="M19" s="1"/>
      <c r="N19" s="1"/>
      <c r="O19" s="1"/>
      <c r="P19" s="1"/>
      <c r="Q19" s="1"/>
      <c r="R19" s="1"/>
      <c r="S19" s="1"/>
      <c r="T19" s="1"/>
      <c r="U19" s="1"/>
      <c r="V19" s="1"/>
      <c r="W19" s="1"/>
      <c r="X19" s="1"/>
    </row>
    <row r="20" spans="5:24" hidden="1"/>
    <row r="21" spans="5:24" ht="14.25" hidden="1" customHeight="1">
      <c r="E21" t="s">
        <v>236</v>
      </c>
      <c r="F21" s="1" t="s">
        <v>253</v>
      </c>
      <c r="G21" s="1"/>
      <c r="H21" s="1"/>
      <c r="I21" s="1"/>
      <c r="J21" s="1"/>
      <c r="K21" s="1"/>
      <c r="L21" s="1"/>
      <c r="M21" s="1"/>
      <c r="O21" t="s">
        <v>236</v>
      </c>
      <c r="P21" s="1" t="s">
        <v>237</v>
      </c>
      <c r="Q21" s="1"/>
      <c r="R21" s="1"/>
      <c r="S21" s="1"/>
      <c r="T21" s="1"/>
      <c r="U21" s="1"/>
      <c r="V21" s="1"/>
      <c r="W21" s="1"/>
      <c r="X21" s="1"/>
    </row>
    <row r="22" spans="5:24" ht="14.25" hidden="1" customHeight="1">
      <c r="E22" t="s">
        <v>236</v>
      </c>
      <c r="F22" s="1" t="s">
        <v>239</v>
      </c>
      <c r="G22" s="1"/>
      <c r="H22" s="1"/>
      <c r="I22" s="1"/>
      <c r="J22" s="1"/>
      <c r="K22" s="1"/>
      <c r="L22" s="1"/>
      <c r="M22" s="1"/>
      <c r="O22" t="s">
        <v>236</v>
      </c>
      <c r="P22" s="1" t="s">
        <v>565</v>
      </c>
      <c r="Q22" s="1"/>
      <c r="R22" s="1"/>
      <c r="S22" s="1"/>
      <c r="T22" s="1"/>
      <c r="U22" s="1"/>
      <c r="V22" s="1"/>
      <c r="W22" s="1"/>
      <c r="X22" s="1"/>
    </row>
    <row r="23" spans="5:24" ht="27" hidden="1" customHeight="1">
      <c r="P23" s="1"/>
      <c r="Q23" s="1"/>
      <c r="R23" s="1"/>
      <c r="S23" s="1"/>
      <c r="T23" s="1"/>
      <c r="U23" s="1"/>
      <c r="V23" s="1"/>
      <c r="W23" s="1"/>
    </row>
    <row r="24" spans="5:24" ht="10.5" hidden="1" customHeight="1"/>
    <row r="25" spans="5:24" ht="27" hidden="1" customHeight="1"/>
    <row r="26" spans="5:24" ht="12" hidden="1" customHeight="1"/>
    <row r="27" spans="5:24" ht="38.25" hidden="1" customHeight="1"/>
    <row r="28" spans="5:24" hidden="1"/>
    <row r="29" spans="5:24" hidden="1"/>
    <row r="30" spans="5:24" hidden="1"/>
    <row r="31" spans="5:24" hidden="1"/>
    <row r="32" spans="5:24" hidden="1"/>
    <row r="33" spans="5:24" ht="18.75" hidden="1" customHeight="1"/>
    <row r="34" spans="5:24" hidden="1"/>
    <row r="35" spans="5:24" ht="24" hidden="1" customHeight="1">
      <c r="E35" s="1" t="s">
        <v>392</v>
      </c>
      <c r="F35" s="1"/>
      <c r="G35" s="1"/>
      <c r="H35" s="1"/>
      <c r="I35" s="1"/>
      <c r="J35" s="1"/>
      <c r="K35" s="1"/>
      <c r="L35" s="1"/>
      <c r="M35" s="1"/>
      <c r="N35" s="1"/>
      <c r="O35" s="1"/>
      <c r="P35" s="1"/>
      <c r="Q35" s="1"/>
      <c r="R35" s="1"/>
      <c r="S35" s="1"/>
      <c r="T35" s="1"/>
      <c r="U35" s="1"/>
      <c r="V35" s="1"/>
      <c r="W35" s="1"/>
      <c r="X35" s="1"/>
    </row>
    <row r="36" spans="5:24" ht="38.25" hidden="1" customHeight="1">
      <c r="E36" s="1"/>
      <c r="F36" s="1"/>
      <c r="G36" s="1"/>
      <c r="H36" s="1"/>
      <c r="I36" s="1"/>
      <c r="J36" s="1"/>
      <c r="K36" s="1"/>
      <c r="L36" s="1"/>
      <c r="M36" s="1"/>
      <c r="N36" s="1"/>
      <c r="O36" s="1"/>
      <c r="P36" s="1"/>
      <c r="Q36" s="1"/>
      <c r="R36" s="1"/>
      <c r="S36" s="1"/>
      <c r="T36" s="1"/>
      <c r="U36" s="1"/>
      <c r="V36" s="1"/>
      <c r="W36" s="1"/>
      <c r="X36" s="1"/>
    </row>
    <row r="37" spans="5:24" ht="9.75" hidden="1" customHeight="1">
      <c r="E37" s="1"/>
      <c r="F37" s="1"/>
      <c r="G37" s="1"/>
      <c r="H37" s="1"/>
      <c r="I37" s="1"/>
      <c r="J37" s="1"/>
      <c r="K37" s="1"/>
      <c r="L37" s="1"/>
      <c r="M37" s="1"/>
      <c r="N37" s="1"/>
      <c r="O37" s="1"/>
      <c r="P37" s="1"/>
      <c r="Q37" s="1"/>
      <c r="R37" s="1"/>
      <c r="S37" s="1"/>
      <c r="T37" s="1"/>
      <c r="U37" s="1"/>
      <c r="V37" s="1"/>
      <c r="W37" s="1"/>
      <c r="X37" s="1"/>
    </row>
    <row r="38" spans="5:24" ht="51" hidden="1" customHeight="1">
      <c r="E38" s="1"/>
      <c r="F38" s="1"/>
      <c r="G38" s="1"/>
      <c r="H38" s="1"/>
      <c r="I38" s="1"/>
      <c r="J38" s="1"/>
      <c r="K38" s="1"/>
      <c r="L38" s="1"/>
      <c r="M38" s="1"/>
      <c r="N38" s="1"/>
      <c r="O38" s="1"/>
      <c r="P38" s="1"/>
      <c r="Q38" s="1"/>
      <c r="R38" s="1"/>
      <c r="S38" s="1"/>
      <c r="T38" s="1"/>
      <c r="U38" s="1"/>
      <c r="V38" s="1"/>
      <c r="W38" s="1"/>
      <c r="X38" s="1"/>
    </row>
    <row r="39" spans="5:24" ht="15" hidden="1" customHeight="1">
      <c r="E39" s="1"/>
      <c r="F39" s="1"/>
      <c r="G39" s="1"/>
      <c r="H39" s="1"/>
      <c r="I39" s="1"/>
      <c r="J39" s="1"/>
      <c r="K39" s="1"/>
      <c r="L39" s="1"/>
      <c r="M39" s="1"/>
      <c r="N39" s="1"/>
      <c r="O39" s="1"/>
      <c r="P39" s="1"/>
      <c r="Q39" s="1"/>
      <c r="R39" s="1"/>
      <c r="S39" s="1"/>
      <c r="T39" s="1"/>
      <c r="U39" s="1"/>
      <c r="V39" s="1"/>
      <c r="W39" s="1"/>
      <c r="X39" s="1"/>
    </row>
    <row r="40" spans="5:24" ht="12" hidden="1" customHeight="1">
      <c r="E40" s="1"/>
      <c r="F40" s="1"/>
      <c r="G40" s="1"/>
      <c r="H40" s="1"/>
      <c r="I40" s="1"/>
      <c r="J40" s="1"/>
      <c r="K40" s="1"/>
      <c r="L40" s="1"/>
      <c r="M40" s="1"/>
      <c r="N40" s="1"/>
      <c r="O40" s="1"/>
      <c r="P40" s="1"/>
      <c r="Q40" s="1"/>
      <c r="R40" s="1"/>
      <c r="S40" s="1"/>
      <c r="T40" s="1"/>
      <c r="U40" s="1"/>
      <c r="V40" s="1"/>
      <c r="W40" s="1"/>
      <c r="X40" s="1"/>
    </row>
    <row r="41" spans="5:24" ht="38.25" hidden="1" customHeight="1">
      <c r="E41" s="1"/>
      <c r="F41" s="1"/>
      <c r="G41" s="1"/>
      <c r="H41" s="1"/>
      <c r="I41" s="1"/>
      <c r="J41" s="1"/>
      <c r="K41" s="1"/>
      <c r="L41" s="1"/>
      <c r="M41" s="1"/>
      <c r="N41" s="1"/>
      <c r="O41" s="1"/>
      <c r="P41" s="1"/>
      <c r="Q41" s="1"/>
      <c r="R41" s="1"/>
      <c r="S41" s="1"/>
      <c r="T41" s="1"/>
      <c r="U41" s="1"/>
      <c r="V41" s="1"/>
      <c r="W41" s="1"/>
      <c r="X41" s="1"/>
    </row>
    <row r="42" spans="5:24" hidden="1">
      <c r="E42" s="1"/>
      <c r="F42" s="1"/>
      <c r="G42" s="1"/>
      <c r="H42" s="1"/>
      <c r="I42" s="1"/>
      <c r="J42" s="1"/>
      <c r="K42" s="1"/>
      <c r="L42" s="1"/>
      <c r="M42" s="1"/>
      <c r="N42" s="1"/>
      <c r="O42" s="1"/>
      <c r="P42" s="1"/>
      <c r="Q42" s="1"/>
      <c r="R42" s="1"/>
      <c r="S42" s="1"/>
      <c r="T42" s="1"/>
      <c r="U42" s="1"/>
      <c r="V42" s="1"/>
      <c r="W42" s="1"/>
      <c r="X42" s="1"/>
    </row>
    <row r="43" spans="5:24" hidden="1">
      <c r="E43" s="1"/>
      <c r="F43" s="1"/>
      <c r="G43" s="1"/>
      <c r="H43" s="1"/>
      <c r="I43" s="1"/>
      <c r="J43" s="1"/>
      <c r="K43" s="1"/>
      <c r="L43" s="1"/>
      <c r="M43" s="1"/>
      <c r="N43" s="1"/>
      <c r="O43" s="1"/>
      <c r="P43" s="1"/>
      <c r="Q43" s="1"/>
      <c r="R43" s="1"/>
      <c r="S43" s="1"/>
      <c r="T43" s="1"/>
      <c r="U43" s="1"/>
      <c r="V43" s="1"/>
      <c r="W43" s="1"/>
      <c r="X43" s="1"/>
    </row>
    <row r="44" spans="5:24" ht="33.75" hidden="1" customHeight="1">
      <c r="E44" s="1"/>
      <c r="F44" s="1"/>
      <c r="G44" s="1"/>
      <c r="H44" s="1"/>
      <c r="I44" s="1"/>
      <c r="J44" s="1"/>
      <c r="K44" s="1"/>
      <c r="L44" s="1"/>
      <c r="M44" s="1"/>
      <c r="N44" s="1"/>
      <c r="O44" s="1"/>
      <c r="P44" s="1"/>
      <c r="Q44" s="1"/>
      <c r="R44" s="1"/>
      <c r="S44" s="1"/>
      <c r="T44" s="1"/>
      <c r="U44" s="1"/>
      <c r="V44" s="1"/>
      <c r="W44" s="1"/>
      <c r="X44" s="1"/>
    </row>
    <row r="45" spans="5:24" hidden="1">
      <c r="E45" s="1"/>
      <c r="F45" s="1"/>
      <c r="G45" s="1"/>
      <c r="H45" s="1"/>
      <c r="I45" s="1"/>
      <c r="J45" s="1"/>
      <c r="K45" s="1"/>
      <c r="L45" s="1"/>
      <c r="M45" s="1"/>
      <c r="N45" s="1"/>
      <c r="O45" s="1"/>
      <c r="P45" s="1"/>
      <c r="Q45" s="1"/>
      <c r="R45" s="1"/>
      <c r="S45" s="1"/>
      <c r="T45" s="1"/>
      <c r="U45" s="1"/>
      <c r="V45" s="1"/>
      <c r="W45" s="1"/>
      <c r="X45" s="1"/>
    </row>
    <row r="46" spans="5:24" ht="24" hidden="1" customHeight="1">
      <c r="E46" s="1" t="s">
        <v>235</v>
      </c>
      <c r="F46" s="1"/>
      <c r="G46" s="1"/>
      <c r="H46" s="1"/>
      <c r="I46" s="1"/>
      <c r="J46" s="1"/>
      <c r="K46" s="1"/>
      <c r="L46" s="1"/>
      <c r="M46" s="1"/>
      <c r="N46" s="1"/>
      <c r="O46" s="1"/>
      <c r="P46" s="1"/>
      <c r="Q46" s="1"/>
      <c r="R46" s="1"/>
      <c r="S46" s="1"/>
      <c r="T46" s="1"/>
      <c r="U46" s="1"/>
      <c r="V46" s="1"/>
      <c r="W46" s="1"/>
      <c r="X46" s="1"/>
    </row>
    <row r="47" spans="5:24" ht="37.5" hidden="1" customHeight="1">
      <c r="E47" s="1"/>
      <c r="F47" s="1"/>
      <c r="G47" s="1"/>
      <c r="H47" s="1"/>
      <c r="I47" s="1"/>
      <c r="J47" s="1"/>
      <c r="K47" s="1"/>
      <c r="L47" s="1"/>
      <c r="M47" s="1"/>
      <c r="N47" s="1"/>
      <c r="O47" s="1"/>
      <c r="P47" s="1"/>
      <c r="Q47" s="1"/>
      <c r="R47" s="1"/>
      <c r="S47" s="1"/>
      <c r="T47" s="1"/>
      <c r="U47" s="1"/>
      <c r="V47" s="1"/>
      <c r="W47" s="1"/>
      <c r="X47" s="1"/>
    </row>
    <row r="48" spans="5:24" ht="24" hidden="1" customHeight="1">
      <c r="E48" s="1"/>
      <c r="F48" s="1"/>
      <c r="G48" s="1"/>
      <c r="H48" s="1"/>
      <c r="I48" s="1"/>
      <c r="J48" s="1"/>
      <c r="K48" s="1"/>
      <c r="L48" s="1"/>
      <c r="M48" s="1"/>
      <c r="N48" s="1"/>
      <c r="O48" s="1"/>
      <c r="P48" s="1"/>
      <c r="Q48" s="1"/>
      <c r="R48" s="1"/>
      <c r="S48" s="1"/>
      <c r="T48" s="1"/>
      <c r="U48" s="1"/>
      <c r="V48" s="1"/>
      <c r="W48" s="1"/>
      <c r="X48" s="1"/>
    </row>
    <row r="49" spans="5:24" ht="51" hidden="1" customHeight="1">
      <c r="E49" s="1"/>
      <c r="F49" s="1"/>
      <c r="G49" s="1"/>
      <c r="H49" s="1"/>
      <c r="I49" s="1"/>
      <c r="J49" s="1"/>
      <c r="K49" s="1"/>
      <c r="L49" s="1"/>
      <c r="M49" s="1"/>
      <c r="N49" s="1"/>
      <c r="O49" s="1"/>
      <c r="P49" s="1"/>
      <c r="Q49" s="1"/>
      <c r="R49" s="1"/>
      <c r="S49" s="1"/>
      <c r="T49" s="1"/>
      <c r="U49" s="1"/>
      <c r="V49" s="1"/>
      <c r="W49" s="1"/>
      <c r="X49" s="1"/>
    </row>
    <row r="50" spans="5:24" hidden="1">
      <c r="E50" s="1"/>
      <c r="F50" s="1"/>
      <c r="G50" s="1"/>
      <c r="H50" s="1"/>
      <c r="I50" s="1"/>
      <c r="J50" s="1"/>
      <c r="K50" s="1"/>
      <c r="L50" s="1"/>
      <c r="M50" s="1"/>
      <c r="N50" s="1"/>
      <c r="O50" s="1"/>
      <c r="P50" s="1"/>
      <c r="Q50" s="1"/>
      <c r="R50" s="1"/>
      <c r="S50" s="1"/>
      <c r="T50" s="1"/>
      <c r="U50" s="1"/>
      <c r="V50" s="1"/>
      <c r="W50" s="1"/>
      <c r="X50" s="1"/>
    </row>
    <row r="51" spans="5:24" hidden="1">
      <c r="E51" s="1"/>
      <c r="F51" s="1"/>
      <c r="G51" s="1"/>
      <c r="H51" s="1"/>
      <c r="I51" s="1"/>
      <c r="J51" s="1"/>
      <c r="K51" s="1"/>
      <c r="L51" s="1"/>
      <c r="M51" s="1"/>
      <c r="N51" s="1"/>
      <c r="O51" s="1"/>
      <c r="P51" s="1"/>
      <c r="Q51" s="1"/>
      <c r="R51" s="1"/>
      <c r="S51" s="1"/>
      <c r="T51" s="1"/>
      <c r="U51" s="1"/>
      <c r="V51" s="1"/>
      <c r="W51" s="1"/>
      <c r="X51" s="1"/>
    </row>
    <row r="52" spans="5:24" hidden="1">
      <c r="E52" s="1"/>
      <c r="F52" s="1"/>
      <c r="G52" s="1"/>
      <c r="H52" s="1"/>
      <c r="I52" s="1"/>
      <c r="J52" s="1"/>
      <c r="K52" s="1"/>
      <c r="L52" s="1"/>
      <c r="M52" s="1"/>
      <c r="N52" s="1"/>
      <c r="O52" s="1"/>
      <c r="P52" s="1"/>
      <c r="Q52" s="1"/>
      <c r="R52" s="1"/>
      <c r="S52" s="1"/>
      <c r="T52" s="1"/>
      <c r="U52" s="1"/>
      <c r="V52" s="1"/>
      <c r="W52" s="1"/>
      <c r="X52" s="1"/>
    </row>
    <row r="53" spans="5:24" hidden="1">
      <c r="E53" s="1"/>
      <c r="F53" s="1"/>
      <c r="G53" s="1"/>
      <c r="H53" s="1"/>
      <c r="I53" s="1"/>
      <c r="J53" s="1"/>
      <c r="K53" s="1"/>
      <c r="L53" s="1"/>
      <c r="M53" s="1"/>
      <c r="N53" s="1"/>
      <c r="O53" s="1"/>
      <c r="P53" s="1"/>
      <c r="Q53" s="1"/>
      <c r="R53" s="1"/>
      <c r="S53" s="1"/>
      <c r="T53" s="1"/>
      <c r="U53" s="1"/>
      <c r="V53" s="1"/>
      <c r="W53" s="1"/>
      <c r="X53" s="1"/>
    </row>
    <row r="54" spans="5:24" hidden="1">
      <c r="E54" s="1"/>
      <c r="F54" s="1"/>
      <c r="G54" s="1"/>
      <c r="H54" s="1"/>
      <c r="I54" s="1"/>
      <c r="J54" s="1"/>
      <c r="K54" s="1"/>
      <c r="L54" s="1"/>
      <c r="M54" s="1"/>
      <c r="N54" s="1"/>
      <c r="O54" s="1"/>
      <c r="P54" s="1"/>
      <c r="Q54" s="1"/>
      <c r="R54" s="1"/>
      <c r="S54" s="1"/>
      <c r="T54" s="1"/>
      <c r="U54" s="1"/>
      <c r="V54" s="1"/>
      <c r="W54" s="1"/>
      <c r="X54" s="1"/>
    </row>
    <row r="55" spans="5:24" hidden="1">
      <c r="E55" s="1"/>
      <c r="F55" s="1"/>
      <c r="G55" s="1"/>
      <c r="H55" s="1"/>
      <c r="I55" s="1"/>
      <c r="J55" s="1"/>
      <c r="K55" s="1"/>
      <c r="L55" s="1"/>
      <c r="M55" s="1"/>
      <c r="N55" s="1"/>
      <c r="O55" s="1"/>
      <c r="P55" s="1"/>
      <c r="Q55" s="1"/>
      <c r="R55" s="1"/>
      <c r="S55" s="1"/>
      <c r="T55" s="1"/>
      <c r="U55" s="1"/>
      <c r="V55" s="1"/>
      <c r="W55" s="1"/>
      <c r="X55" s="1"/>
    </row>
    <row r="56" spans="5:24" ht="25.5" hidden="1" customHeight="1">
      <c r="E56" s="1"/>
      <c r="F56" s="1"/>
      <c r="G56" s="1"/>
      <c r="H56" s="1"/>
      <c r="I56" s="1"/>
      <c r="J56" s="1"/>
      <c r="K56" s="1"/>
      <c r="L56" s="1"/>
      <c r="M56" s="1"/>
      <c r="N56" s="1"/>
      <c r="O56" s="1"/>
      <c r="P56" s="1"/>
      <c r="Q56" s="1"/>
      <c r="R56" s="1"/>
      <c r="S56" s="1"/>
      <c r="T56" s="1"/>
      <c r="U56" s="1"/>
      <c r="V56" s="1"/>
      <c r="W56" s="1"/>
      <c r="X56" s="1"/>
    </row>
    <row r="57" spans="5:24" hidden="1">
      <c r="E57" s="1"/>
      <c r="F57" s="1"/>
      <c r="G57" s="1"/>
      <c r="H57" s="1"/>
      <c r="I57" s="1"/>
      <c r="J57" s="1"/>
      <c r="K57" s="1"/>
      <c r="L57" s="1"/>
      <c r="M57" s="1"/>
      <c r="N57" s="1"/>
      <c r="O57" s="1"/>
      <c r="P57" s="1"/>
      <c r="Q57" s="1"/>
      <c r="R57" s="1"/>
      <c r="S57" s="1"/>
      <c r="T57" s="1"/>
      <c r="U57" s="1"/>
      <c r="V57" s="1"/>
      <c r="W57" s="1"/>
      <c r="X57" s="1"/>
    </row>
    <row r="58" spans="5:24" ht="15" hidden="1" customHeight="1">
      <c r="E58" s="1" t="s">
        <v>393</v>
      </c>
      <c r="F58" s="1"/>
      <c r="G58" s="1"/>
      <c r="H58" s="1"/>
      <c r="I58" s="1"/>
      <c r="J58" s="1"/>
      <c r="K58" s="1"/>
      <c r="L58" s="1"/>
      <c r="M58" s="1"/>
      <c r="N58" s="1"/>
      <c r="O58" s="1"/>
      <c r="P58" s="1"/>
      <c r="Q58" s="1"/>
      <c r="R58" s="1"/>
      <c r="S58" s="1"/>
      <c r="T58" s="1"/>
      <c r="U58" s="1"/>
    </row>
    <row r="59" spans="5:24" ht="15" hidden="1" customHeight="1">
      <c r="E59" s="1"/>
      <c r="F59" s="1"/>
      <c r="G59" s="1"/>
      <c r="H59" s="1"/>
      <c r="I59" s="1"/>
      <c r="J59" s="1"/>
      <c r="K59" s="1"/>
      <c r="L59" s="1"/>
      <c r="M59" s="1"/>
      <c r="N59" s="1"/>
      <c r="O59" s="1"/>
      <c r="P59" s="1"/>
      <c r="Q59" s="1"/>
      <c r="R59" s="1"/>
      <c r="S59" s="1"/>
      <c r="T59" s="1"/>
      <c r="U59" s="1"/>
      <c r="V59" s="1"/>
      <c r="W59" s="1"/>
      <c r="X59" s="1"/>
    </row>
    <row r="60" spans="5:24" ht="15" hidden="1" customHeight="1">
      <c r="E60" s="1"/>
      <c r="F60" s="1"/>
      <c r="G60" s="1"/>
      <c r="H60" s="1"/>
      <c r="I60" s="1"/>
      <c r="J60" s="1"/>
      <c r="K60" s="1"/>
      <c r="L60" s="1"/>
      <c r="M60" s="1"/>
      <c r="N60" s="1"/>
      <c r="O60" s="1"/>
      <c r="P60" s="1"/>
      <c r="Q60" s="1"/>
      <c r="R60" s="1"/>
      <c r="S60" s="1"/>
      <c r="T60" s="1"/>
      <c r="U60" s="1"/>
      <c r="V60" s="1"/>
      <c r="W60" s="1"/>
      <c r="X60" s="1"/>
    </row>
    <row r="61" spans="5:24" hidden="1">
      <c r="H61" s="1"/>
      <c r="I61" s="1"/>
      <c r="J61" s="1"/>
      <c r="K61" s="1"/>
      <c r="L61" s="1"/>
      <c r="M61" s="1"/>
      <c r="N61" s="1"/>
      <c r="O61" s="1"/>
      <c r="P61" s="1"/>
      <c r="Q61" s="1"/>
      <c r="R61" s="1"/>
      <c r="S61" s="1"/>
      <c r="T61" s="1"/>
      <c r="U61" s="1"/>
      <c r="V61" s="1"/>
      <c r="W61" s="1"/>
      <c r="X61" s="1"/>
    </row>
    <row r="62" spans="5:24" ht="27.75" hidden="1" customHeight="1"/>
    <row r="63" spans="5:24" hidden="1"/>
    <row r="64" spans="5:24" hidden="1"/>
    <row r="65" spans="5:20" hidden="1"/>
    <row r="66" spans="5:20" hidden="1"/>
    <row r="67" spans="5:20" hidden="1"/>
    <row r="68" spans="5:20" ht="89.25" hidden="1" customHeight="1"/>
    <row r="69" spans="5:20" hidden="1"/>
    <row r="70" spans="5:20" hidden="1">
      <c r="E70" s="1" t="s">
        <v>394</v>
      </c>
      <c r="F70" s="1"/>
      <c r="G70" s="1"/>
      <c r="H70" s="1"/>
      <c r="I70" s="1"/>
      <c r="J70" s="1"/>
      <c r="K70" s="1"/>
      <c r="L70" s="1"/>
      <c r="M70" s="1"/>
      <c r="N70" s="1"/>
      <c r="O70" s="1"/>
      <c r="P70" s="1"/>
      <c r="Q70" s="1"/>
      <c r="R70" s="1"/>
      <c r="S70" s="1"/>
      <c r="T70" s="1"/>
    </row>
    <row r="71" spans="5:20" hidden="1">
      <c r="E71" s="1" t="s">
        <v>564</v>
      </c>
      <c r="F71" s="1"/>
      <c r="G71" s="1"/>
      <c r="H71" s="1"/>
      <c r="I71" s="1"/>
      <c r="J71" s="1"/>
      <c r="K71" s="1"/>
      <c r="L71" s="1"/>
      <c r="M71" s="1"/>
      <c r="N71" s="1"/>
      <c r="O71" s="1"/>
      <c r="P71" s="1"/>
      <c r="Q71" s="1"/>
      <c r="R71" s="1"/>
      <c r="S71" s="1"/>
      <c r="T71" s="1"/>
    </row>
    <row r="72" spans="5:20" ht="40.5" hidden="1" customHeight="1"/>
    <row r="73" spans="5:20" ht="63" hidden="1" customHeight="1"/>
    <row r="74" spans="5:20" ht="30" hidden="1" customHeight="1"/>
    <row r="75" spans="5:20" ht="30" hidden="1" customHeight="1"/>
    <row r="76" spans="5:20" hidden="1"/>
    <row r="77" spans="5:20" hidden="1"/>
    <row r="78" spans="5:20" ht="8.25" hidden="1" customHeight="1"/>
    <row r="79" spans="5:20" ht="21" hidden="1" customHeight="1"/>
    <row r="80" spans="5:20" ht="14.25" hidden="1" customHeight="1"/>
    <row r="81" spans="5:24" hidden="1">
      <c r="E81" s="1" t="s">
        <v>393</v>
      </c>
      <c r="F81" s="1"/>
      <c r="G81" s="1"/>
      <c r="H81" s="1"/>
      <c r="I81" s="1"/>
      <c r="J81" s="1"/>
      <c r="K81" s="1"/>
      <c r="L81" s="1"/>
      <c r="M81" s="1"/>
      <c r="N81" s="1"/>
      <c r="O81" s="1"/>
      <c r="P81" s="1"/>
      <c r="Q81" s="1"/>
      <c r="R81" s="1"/>
      <c r="S81" s="1"/>
      <c r="T81" s="1"/>
      <c r="U81" s="1"/>
    </row>
    <row r="82" spans="5:24" ht="15" hidden="1" customHeight="1">
      <c r="E82" s="1"/>
      <c r="F82" s="1"/>
      <c r="G82" s="1"/>
      <c r="H82" s="1"/>
      <c r="I82" s="1"/>
      <c r="J82" s="1"/>
      <c r="K82" s="1"/>
      <c r="L82" s="1"/>
      <c r="M82" s="1"/>
      <c r="N82" s="1"/>
      <c r="O82" s="1"/>
      <c r="P82" s="1"/>
      <c r="Q82" s="1"/>
      <c r="R82" s="1"/>
      <c r="S82" s="1"/>
      <c r="T82" s="1"/>
      <c r="U82" s="1"/>
      <c r="V82" s="1"/>
      <c r="W82" s="1"/>
      <c r="X82" s="1"/>
    </row>
    <row r="83" spans="5:24" ht="15" hidden="1" customHeight="1"/>
    <row r="84" spans="5:24" ht="15" hidden="1" customHeight="1">
      <c r="H84" s="1"/>
      <c r="I84" s="1"/>
      <c r="J84" s="1"/>
      <c r="K84" s="1"/>
      <c r="L84" s="1"/>
      <c r="M84" s="1"/>
      <c r="N84" s="1"/>
      <c r="O84" s="1"/>
      <c r="P84" s="1"/>
      <c r="Q84" s="1"/>
      <c r="R84" s="1"/>
      <c r="S84" s="1"/>
      <c r="T84" s="1"/>
      <c r="U84" s="1"/>
      <c r="V84" s="1"/>
      <c r="W84" s="1"/>
      <c r="X84" s="1"/>
    </row>
    <row r="85" spans="5:24" hidden="1"/>
    <row r="86" spans="5:24" hidden="1"/>
    <row r="87" spans="5:24" hidden="1"/>
    <row r="88" spans="5:24" hidden="1"/>
    <row r="89" spans="5:24" hidden="1"/>
    <row r="90" spans="5:24" hidden="1"/>
    <row r="91" spans="5:24" hidden="1"/>
    <row r="92" spans="5:24" hidden="1"/>
    <row r="93" spans="5:24" hidden="1"/>
    <row r="94" spans="5:24" hidden="1"/>
    <row r="95" spans="5:24" hidden="1"/>
    <row r="96" spans="5:24" ht="27" hidden="1" customHeight="1"/>
    <row r="97" spans="5:27" hidden="1"/>
    <row r="98" spans="5:27" ht="25.5" hidden="1" customHeight="1">
      <c r="E98" s="1" t="s">
        <v>234</v>
      </c>
      <c r="F98" s="1"/>
      <c r="G98" s="1"/>
      <c r="H98" s="1"/>
      <c r="I98" s="1"/>
      <c r="J98" s="1"/>
      <c r="K98" s="1"/>
      <c r="L98" s="1"/>
      <c r="M98" s="1"/>
      <c r="N98" s="1"/>
      <c r="O98" s="1"/>
      <c r="P98" s="1"/>
      <c r="Q98" s="1"/>
      <c r="R98" s="1"/>
      <c r="S98" s="1"/>
      <c r="T98" s="1"/>
      <c r="U98" s="1"/>
      <c r="V98" s="1"/>
      <c r="W98" s="1"/>
      <c r="X98" s="1"/>
    </row>
    <row r="99" spans="5:27" ht="15" hidden="1" customHeight="1"/>
    <row r="100" spans="5:27" ht="15" hidden="1" customHeight="1">
      <c r="F100" s="1" t="s">
        <v>233</v>
      </c>
      <c r="G100" s="1"/>
      <c r="H100" s="1"/>
      <c r="I100" s="1"/>
      <c r="J100" s="1"/>
      <c r="K100" s="1"/>
      <c r="L100" s="1"/>
      <c r="M100" s="1"/>
      <c r="N100" s="1"/>
      <c r="O100" s="1"/>
      <c r="P100" s="1"/>
      <c r="Q100" s="1"/>
      <c r="R100" s="1"/>
      <c r="S100" s="1"/>
      <c r="AA100" t="s">
        <v>231</v>
      </c>
    </row>
    <row r="101" spans="5:27" ht="15" hidden="1" customHeight="1"/>
    <row r="102" spans="5:27" hidden="1">
      <c r="F102" s="1" t="s">
        <v>232</v>
      </c>
      <c r="G102" s="1"/>
      <c r="H102" s="1"/>
      <c r="I102" s="1"/>
      <c r="J102" s="1"/>
      <c r="K102" s="1"/>
      <c r="L102" s="1"/>
      <c r="M102" s="1"/>
      <c r="N102" s="1"/>
      <c r="O102" s="1"/>
      <c r="P102" s="1"/>
      <c r="Q102" s="1"/>
      <c r="R102" s="1"/>
      <c r="S102" s="1"/>
      <c r="T102" s="1"/>
      <c r="U102" s="1"/>
      <c r="V102" s="1"/>
      <c r="W102" s="1"/>
      <c r="X102" s="1"/>
    </row>
    <row r="103" spans="5:27" hidden="1"/>
    <row r="104" spans="5:27" hidden="1"/>
    <row r="105" spans="5:27" hidden="1"/>
    <row r="106" spans="5:27" hidden="1"/>
    <row r="107" spans="5:27" hidden="1"/>
    <row r="108" spans="5:27" hidden="1"/>
    <row r="109" spans="5:27" hidden="1"/>
    <row r="110" spans="5:27" hidden="1"/>
    <row r="111" spans="5:27" ht="30" hidden="1" customHeight="1"/>
    <row r="112" spans="5:27" ht="31.5" hidden="1" customHeight="1"/>
    <row r="113" ht="15" customHeight="1"/>
  </sheetData>
  <sheetProtection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t="14.25" hidden="1" customHeight="1"/>
    <row r="2" spans="12:23" ht="14.25" hidden="1" customHeight="1"/>
    <row r="3" spans="12:23" ht="14.25" hidden="1" customHeight="1"/>
    <row r="4" spans="12:23" ht="3" customHeight="1"/>
    <row r="5" spans="12:23" ht="22.5" customHeight="1">
      <c r="L5" s="1" t="s">
        <v>732</v>
      </c>
      <c r="M5" s="1"/>
      <c r="N5" s="1"/>
      <c r="O5" s="1"/>
      <c r="P5" s="1"/>
      <c r="Q5" s="1"/>
      <c r="R5" s="1"/>
      <c r="S5" s="1"/>
      <c r="T5" s="1"/>
    </row>
    <row r="6" spans="12:23" ht="3" customHeight="1"/>
    <row r="7" spans="12:23" hidden="1">
      <c r="O7" s="1"/>
      <c r="P7" s="1"/>
      <c r="Q7" s="1"/>
      <c r="R7" s="1"/>
      <c r="S7" s="1"/>
      <c r="T7" s="1"/>
    </row>
    <row r="8" spans="12:23">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3">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3" hidden="1">
      <c r="O10" s="1"/>
      <c r="P10" s="1"/>
      <c r="Q10" s="1"/>
      <c r="R10" s="1"/>
      <c r="S10" s="1"/>
      <c r="T10" s="1"/>
    </row>
    <row r="11" spans="12:23" ht="11.25" hidden="1" customHeight="1">
      <c r="L11" s="1"/>
      <c r="M11" s="1"/>
      <c r="O11" s="1"/>
      <c r="P11" s="1"/>
      <c r="Q11" s="1"/>
      <c r="R11" s="1"/>
      <c r="S11" s="1"/>
      <c r="T11" s="1"/>
      <c r="U11" t="s">
        <v>371</v>
      </c>
    </row>
    <row r="12" spans="12:23">
      <c r="O12" s="1"/>
      <c r="P12" s="1"/>
      <c r="Q12" s="1"/>
      <c r="R12" s="1"/>
      <c r="S12" s="1"/>
      <c r="T12" s="1"/>
      <c r="U12" s="1"/>
    </row>
    <row r="13" spans="12:23" ht="14.25" customHeight="1">
      <c r="L13" s="1" t="s">
        <v>445</v>
      </c>
      <c r="M13" s="1"/>
      <c r="N13" s="1"/>
      <c r="O13" s="1"/>
      <c r="P13" s="1"/>
      <c r="Q13" s="1"/>
      <c r="R13" s="1"/>
      <c r="S13" s="1"/>
      <c r="T13" s="1"/>
      <c r="U13" s="1"/>
      <c r="V13" s="1"/>
      <c r="W13" s="1" t="s">
        <v>446</v>
      </c>
    </row>
    <row r="14" spans="12:23" ht="14.25" customHeight="1">
      <c r="L14" s="1" t="s">
        <v>91</v>
      </c>
      <c r="M14" s="1" t="s">
        <v>602</v>
      </c>
      <c r="O14" s="1" t="s">
        <v>604</v>
      </c>
      <c r="P14" s="1"/>
      <c r="Q14" s="1"/>
      <c r="R14" s="1"/>
      <c r="S14" s="1"/>
      <c r="T14" s="1"/>
      <c r="U14" s="1" t="s">
        <v>339</v>
      </c>
      <c r="V14" s="1" t="s">
        <v>274</v>
      </c>
      <c r="W14" s="1"/>
    </row>
    <row r="15" spans="12:23" ht="14.25" customHeight="1">
      <c r="L15" s="1"/>
      <c r="M15" s="1"/>
      <c r="O15" s="1" t="s">
        <v>590</v>
      </c>
      <c r="P15" s="1"/>
      <c r="Q15" s="1"/>
      <c r="R15" s="1" t="s">
        <v>615</v>
      </c>
      <c r="S15" s="1"/>
      <c r="T15" s="1"/>
      <c r="U15" s="1"/>
      <c r="V15" s="1"/>
      <c r="W15" s="1"/>
    </row>
    <row r="16" spans="12:23" ht="30" customHeight="1">
      <c r="L16" s="1"/>
      <c r="M16" s="1"/>
      <c r="O16" s="1"/>
      <c r="R16" t="s">
        <v>273</v>
      </c>
      <c r="S16" s="1" t="s">
        <v>272</v>
      </c>
      <c r="T16" s="1"/>
      <c r="U16" s="1"/>
      <c r="V16" s="1"/>
      <c r="W16" s="1"/>
    </row>
    <row r="17" spans="1:26">
      <c r="K17">
        <v>1</v>
      </c>
      <c r="L17" t="s">
        <v>92</v>
      </c>
      <c r="M17" t="s">
        <v>48</v>
      </c>
      <c r="N17" t="s">
        <v>48</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6">
      <c r="A18" s="1">
        <v>1</v>
      </c>
      <c r="K18">
        <v>1</v>
      </c>
      <c r="L18">
        <f>mergeValue(A18)</f>
        <v>1</v>
      </c>
      <c r="M18" t="s">
        <v>19</v>
      </c>
      <c r="O18" s="1"/>
      <c r="P18" s="1"/>
      <c r="Q18" s="1"/>
      <c r="R18" s="1"/>
      <c r="S18" s="1"/>
      <c r="T18" s="1"/>
      <c r="U18" s="1"/>
      <c r="V18" s="1"/>
      <c r="W18" t="s">
        <v>718</v>
      </c>
    </row>
    <row r="19" spans="1:26">
      <c r="A19" s="1"/>
      <c r="B19" s="1">
        <v>1</v>
      </c>
      <c r="K19">
        <v>1</v>
      </c>
      <c r="L19" t="str">
        <f>mergeValue(A19) &amp;"."&amp; mergeValue(B19)</f>
        <v>1.1</v>
      </c>
      <c r="M19" t="s">
        <v>15</v>
      </c>
      <c r="O19" s="1"/>
      <c r="P19" s="1"/>
      <c r="Q19" s="1"/>
      <c r="R19" s="1"/>
      <c r="S19" s="1"/>
      <c r="T19" s="1"/>
      <c r="U19" s="1"/>
      <c r="V19" s="1"/>
      <c r="W19" t="s">
        <v>459</v>
      </c>
    </row>
    <row r="20" spans="1:26">
      <c r="A20" s="1"/>
      <c r="B20" s="1"/>
      <c r="C20" s="1">
        <v>1</v>
      </c>
      <c r="K20">
        <v>1</v>
      </c>
      <c r="L20" t="str">
        <f>mergeValue(A20) &amp;"."&amp; mergeValue(B20)&amp;"."&amp; mergeValue(C20)</f>
        <v>1.1.1</v>
      </c>
      <c r="M20" t="s">
        <v>7</v>
      </c>
      <c r="O20" s="1"/>
      <c r="P20" s="1"/>
      <c r="Q20" s="1"/>
      <c r="R20" s="1"/>
      <c r="S20" s="1"/>
      <c r="T20" s="1"/>
      <c r="U20" s="1"/>
      <c r="V20" s="1"/>
      <c r="W20" t="s">
        <v>600</v>
      </c>
    </row>
    <row r="21" spans="1:26">
      <c r="A21" s="1"/>
      <c r="B21" s="1"/>
      <c r="C21" s="1"/>
      <c r="D21" s="1">
        <v>1</v>
      </c>
      <c r="I21" s="1">
        <v>1</v>
      </c>
      <c r="K21">
        <v>1</v>
      </c>
      <c r="L21" t="str">
        <f>mergeValue(A21) &amp;"."&amp; mergeValue(B21)&amp;"."&amp; mergeValue(C21)&amp;"."&amp; mergeValue(D21)</f>
        <v>1.1.1.1</v>
      </c>
      <c r="M21" t="s">
        <v>21</v>
      </c>
      <c r="O21" s="1"/>
      <c r="P21" s="1"/>
      <c r="Q21" s="1"/>
      <c r="R21" s="1"/>
      <c r="S21" s="1"/>
      <c r="T21" s="1"/>
      <c r="U21" s="1"/>
      <c r="V21" s="1"/>
      <c r="W21" t="s">
        <v>601</v>
      </c>
    </row>
    <row r="22" spans="1:26" ht="11.25" hidden="1" customHeight="1">
      <c r="A22" s="1"/>
      <c r="B22" s="1"/>
      <c r="C22" s="1"/>
      <c r="D22" s="1"/>
      <c r="E22" s="1">
        <v>1</v>
      </c>
      <c r="I22" s="1"/>
      <c r="K22">
        <v>1</v>
      </c>
    </row>
    <row r="23" spans="1:26">
      <c r="A23" s="1"/>
      <c r="B23" s="1"/>
      <c r="C23" s="1"/>
      <c r="D23" s="1"/>
      <c r="E23" s="1"/>
      <c r="F23" s="1">
        <v>1</v>
      </c>
      <c r="I23" s="1"/>
      <c r="J23" s="1"/>
      <c r="K23">
        <v>1</v>
      </c>
      <c r="L23" t="str">
        <f>mergeValue(A23) &amp;"."&amp; mergeValue(B23)&amp;"."&amp; mergeValue(C23)&amp;"."&amp; mergeValue(D23)&amp;"."&amp;  mergeValue(F23)</f>
        <v>1.1.1.1.1</v>
      </c>
      <c r="M23" t="s">
        <v>9</v>
      </c>
      <c r="O23" s="1"/>
      <c r="P23" s="1"/>
      <c r="Q23" s="1"/>
      <c r="R23" s="1"/>
      <c r="S23" s="1"/>
      <c r="T23" s="1"/>
      <c r="U23" s="1"/>
      <c r="V23" s="1"/>
      <c r="W23" t="s">
        <v>720</v>
      </c>
      <c r="Y23" t="str">
        <f>strCheckUnique(Z23:Z26)</f>
        <v/>
      </c>
    </row>
    <row r="24" spans="1:26" ht="99" customHeight="1">
      <c r="A24" s="1"/>
      <c r="B24" s="1"/>
      <c r="C24" s="1"/>
      <c r="D24" s="1"/>
      <c r="E24" s="1"/>
      <c r="F24" s="1"/>
      <c r="G24">
        <v>1</v>
      </c>
      <c r="I24" s="1"/>
      <c r="J24" s="1"/>
      <c r="L24" t="str">
        <f>mergeValue(A24) &amp;"."&amp; mergeValue(B24)&amp;"."&amp; mergeValue(C24)&amp;"."&amp; mergeValue(D24)&amp;"."&amp;  mergeValue(F24)&amp;"."&amp;  mergeValue(G24)</f>
        <v>1.1.1.1.1.1</v>
      </c>
      <c r="R24" s="1"/>
      <c r="S24" s="1" t="s">
        <v>83</v>
      </c>
      <c r="T24" s="1"/>
      <c r="U24" s="1" t="s">
        <v>84</v>
      </c>
      <c r="W24" s="1" t="s">
        <v>733</v>
      </c>
      <c r="X24" t="str">
        <f>strCheckDate(O25:V25)</f>
        <v/>
      </c>
      <c r="Z24" t="str">
        <f>IF(M24="","",M24 )</f>
        <v/>
      </c>
    </row>
    <row r="25" spans="1:26" hidden="1">
      <c r="A25" s="1"/>
      <c r="B25" s="1"/>
      <c r="C25" s="1"/>
      <c r="D25" s="1"/>
      <c r="E25" s="1"/>
      <c r="F25" s="1"/>
      <c r="I25" s="1"/>
      <c r="J25" s="1"/>
      <c r="K25">
        <v>1</v>
      </c>
      <c r="Q25" t="str">
        <f>R24 &amp; "-" &amp; T24</f>
        <v>-</v>
      </c>
      <c r="R25" s="1"/>
      <c r="S25" s="1"/>
      <c r="T25" s="1"/>
      <c r="U25" s="1"/>
      <c r="W25" s="1"/>
    </row>
    <row r="26" spans="1:26" ht="15" customHeight="1">
      <c r="A26" s="1"/>
      <c r="B26" s="1"/>
      <c r="C26" s="1"/>
      <c r="D26" s="1"/>
      <c r="E26" s="1"/>
      <c r="F26" s="1"/>
      <c r="I26" s="1"/>
      <c r="J26" s="1"/>
      <c r="K26">
        <v>1</v>
      </c>
      <c r="M26" t="s">
        <v>24</v>
      </c>
      <c r="W26" s="1"/>
    </row>
    <row r="27" spans="1:26" ht="15" customHeight="1">
      <c r="A27" s="1"/>
      <c r="B27" s="1"/>
      <c r="C27" s="1"/>
      <c r="D27" s="1"/>
      <c r="E27" s="1"/>
      <c r="I27" s="1"/>
      <c r="M27" t="s">
        <v>10</v>
      </c>
    </row>
    <row r="28" spans="1:26" ht="15" hidden="1" customHeight="1">
      <c r="A28" s="1"/>
      <c r="B28" s="1"/>
      <c r="C28" s="1"/>
      <c r="D28" s="1"/>
      <c r="I28" s="1"/>
    </row>
    <row r="29" spans="1:26" ht="15" customHeight="1">
      <c r="A29" s="1"/>
      <c r="B29" s="1"/>
      <c r="C29" s="1"/>
      <c r="K29">
        <v>1</v>
      </c>
      <c r="M29" t="s">
        <v>16</v>
      </c>
    </row>
    <row r="30" spans="1:26" ht="15" customHeight="1">
      <c r="A30" s="1"/>
      <c r="B30" s="1"/>
      <c r="K30">
        <v>1</v>
      </c>
      <c r="M30" t="s">
        <v>17</v>
      </c>
    </row>
    <row r="31" spans="1:26" ht="15" customHeight="1">
      <c r="A31" s="1"/>
      <c r="K31">
        <v>1</v>
      </c>
      <c r="M31" t="s">
        <v>18</v>
      </c>
    </row>
    <row r="32" spans="1:26" ht="15" customHeight="1">
      <c r="M32" t="s">
        <v>308</v>
      </c>
    </row>
    <row r="33" spans="12:23" ht="3" customHeight="1"/>
    <row r="34" spans="12:23" ht="106.5" customHeight="1">
      <c r="L34">
        <v>1</v>
      </c>
      <c r="M34" s="1" t="s">
        <v>734</v>
      </c>
      <c r="N34" s="1"/>
      <c r="O34" s="1"/>
      <c r="P34" s="1"/>
      <c r="Q34" s="1"/>
      <c r="R34" s="1"/>
      <c r="S34" s="1"/>
      <c r="T34" s="1"/>
      <c r="U34" s="1"/>
      <c r="V34" s="1"/>
      <c r="W34" s="1"/>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68</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14062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7" max="27" width="10.14062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3" max="283" width="10.140625"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9" max="539" width="10.140625"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5" max="795" width="10.140625"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1" max="1051" width="10.140625"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7" max="1307" width="10.140625"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3" max="1563" width="10.140625"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9" max="1819" width="10.140625"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5" max="2075" width="10.140625"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1" max="2331" width="10.140625"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7" max="2587" width="10.140625"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3" max="2843" width="10.140625"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9" max="3099" width="10.140625"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5" max="3355" width="10.140625"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1" max="3611" width="10.140625"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7" max="3867" width="10.140625"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3" max="4123" width="10.140625"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9" max="4379" width="10.140625"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5" max="4635" width="10.140625"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1" max="4891" width="10.140625"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7" max="5147" width="10.140625"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3" max="5403" width="10.140625"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9" max="5659" width="10.140625"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5" max="5915" width="10.140625"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1" max="6171" width="10.140625"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7" max="6427" width="10.140625"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3" max="6683" width="10.140625"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9" max="6939" width="10.140625"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5" max="7195" width="10.140625"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1" max="7451" width="10.140625"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7" max="7707" width="10.140625"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3" max="7963" width="10.140625"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9" max="8219" width="10.140625"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5" max="8475" width="10.140625"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1" max="8731" width="10.140625"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7" max="8987" width="10.140625"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3" max="9243" width="10.140625"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9" max="9499" width="10.140625"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5" max="9755" width="10.140625"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1" max="10011" width="10.140625"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7" max="10267" width="10.140625"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3" max="10523" width="10.140625"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9" max="10779" width="10.140625"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5" max="11035" width="10.140625"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1" max="11291" width="10.140625"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7" max="11547" width="10.140625"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3" max="11803" width="10.140625"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9" max="12059" width="10.140625"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5" max="12315" width="10.140625"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1" max="12571" width="10.140625"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7" max="12827" width="10.140625"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3" max="13083" width="10.140625"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9" max="13339" width="10.140625"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5" max="13595" width="10.140625"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1" max="13851" width="10.140625"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7" max="14107" width="10.140625"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3" max="14363" width="10.140625"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9" max="14619" width="10.140625"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5" max="14875" width="10.140625"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1" max="15131" width="10.140625"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7" max="15387" width="10.140625"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3" max="15643" width="10.140625"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9" max="15899" width="10.140625"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5" max="16155" width="10.140625" customWidth="1"/>
  </cols>
  <sheetData>
    <row r="1" spans="12:23" hidden="1"/>
    <row r="2" spans="12:23" hidden="1"/>
    <row r="3" spans="12:23" hidden="1"/>
    <row r="4" spans="12:23" ht="3" customHeight="1"/>
    <row r="5" spans="12:23" ht="22.5" customHeight="1">
      <c r="L5" s="1" t="s">
        <v>616</v>
      </c>
      <c r="M5" s="1"/>
      <c r="N5" s="1"/>
      <c r="O5" s="1"/>
      <c r="P5" s="1"/>
      <c r="Q5" s="1"/>
      <c r="R5" s="1"/>
      <c r="S5" s="1"/>
      <c r="T5" s="1"/>
    </row>
    <row r="6" spans="12:23" ht="3" customHeight="1"/>
    <row r="7" spans="12:23" hidden="1">
      <c r="O7" s="1"/>
      <c r="P7" s="1"/>
      <c r="Q7" s="1"/>
      <c r="R7" s="1"/>
      <c r="S7" s="1"/>
      <c r="T7" s="1"/>
    </row>
    <row r="8" spans="12:23">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3">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3" hidden="1">
      <c r="O10" s="1"/>
      <c r="P10" s="1"/>
      <c r="Q10" s="1"/>
      <c r="R10" s="1"/>
      <c r="S10" s="1"/>
      <c r="T10" s="1"/>
    </row>
    <row r="11" spans="12:23" hidden="1">
      <c r="L11" s="1"/>
      <c r="M11" s="1"/>
      <c r="O11" s="1"/>
      <c r="P11" s="1"/>
      <c r="Q11" s="1"/>
      <c r="R11" s="1"/>
      <c r="S11" s="1"/>
      <c r="T11" s="1"/>
      <c r="U11" t="s">
        <v>371</v>
      </c>
    </row>
    <row r="12" spans="12:23">
      <c r="O12" s="1"/>
      <c r="P12" s="1"/>
      <c r="Q12" s="1"/>
      <c r="R12" s="1"/>
      <c r="S12" s="1"/>
      <c r="T12" s="1"/>
      <c r="U12" s="1"/>
    </row>
    <row r="13" spans="12:23">
      <c r="L13" s="1" t="s">
        <v>445</v>
      </c>
      <c r="M13" s="1"/>
      <c r="N13" s="1"/>
      <c r="O13" s="1"/>
      <c r="P13" s="1"/>
      <c r="Q13" s="1"/>
      <c r="R13" s="1"/>
      <c r="S13" s="1"/>
      <c r="T13" s="1"/>
      <c r="U13" s="1"/>
      <c r="V13" s="1"/>
      <c r="W13" s="1" t="s">
        <v>446</v>
      </c>
    </row>
    <row r="14" spans="12:23" ht="14.25" customHeight="1">
      <c r="L14" s="1" t="s">
        <v>91</v>
      </c>
      <c r="M14" s="1" t="s">
        <v>602</v>
      </c>
      <c r="O14" s="1" t="s">
        <v>604</v>
      </c>
      <c r="P14" s="1"/>
      <c r="Q14" s="1"/>
      <c r="R14" s="1"/>
      <c r="S14" s="1"/>
      <c r="T14" s="1"/>
      <c r="U14" s="1" t="s">
        <v>339</v>
      </c>
      <c r="V14" s="1" t="s">
        <v>274</v>
      </c>
      <c r="W14" s="1"/>
    </row>
    <row r="15" spans="12:23" ht="14.25" customHeight="1">
      <c r="L15" s="1"/>
      <c r="M15" s="1"/>
      <c r="O15" s="1" t="s">
        <v>578</v>
      </c>
      <c r="P15" s="1" t="s">
        <v>270</v>
      </c>
      <c r="Q15" s="1"/>
      <c r="R15" s="1" t="s">
        <v>615</v>
      </c>
      <c r="S15" s="1"/>
      <c r="T15" s="1"/>
      <c r="U15" s="1"/>
      <c r="V15" s="1"/>
      <c r="W15" s="1"/>
    </row>
    <row r="16" spans="12:23">
      <c r="L16" s="1"/>
      <c r="M16" s="1"/>
      <c r="O16" s="1"/>
      <c r="P16" t="s">
        <v>670</v>
      </c>
      <c r="Q16" t="s">
        <v>671</v>
      </c>
      <c r="R16" t="s">
        <v>273</v>
      </c>
      <c r="S16" s="1" t="s">
        <v>272</v>
      </c>
      <c r="T16" s="1"/>
      <c r="U16" s="1"/>
      <c r="V16" s="1"/>
      <c r="W16" s="1"/>
    </row>
    <row r="17" spans="1:26">
      <c r="K17">
        <v>1</v>
      </c>
      <c r="L17" t="s">
        <v>92</v>
      </c>
      <c r="M17" t="s">
        <v>48</v>
      </c>
      <c r="N17" t="s">
        <v>48</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19</v>
      </c>
      <c r="O18" s="1"/>
      <c r="P18" s="1"/>
      <c r="Q18" s="1"/>
      <c r="R18" s="1"/>
      <c r="S18" s="1"/>
      <c r="T18" s="1"/>
      <c r="U18" s="1"/>
      <c r="V18" s="1"/>
      <c r="W18" t="s">
        <v>718</v>
      </c>
    </row>
    <row r="19" spans="1:26">
      <c r="A19" s="1"/>
      <c r="B19" s="1">
        <v>1</v>
      </c>
      <c r="L19" t="str">
        <f>mergeValue(A19) &amp;"."&amp; mergeValue(B19)</f>
        <v>1.1</v>
      </c>
      <c r="M19" t="s">
        <v>15</v>
      </c>
      <c r="O19" s="1"/>
      <c r="P19" s="1"/>
      <c r="Q19" s="1"/>
      <c r="R19" s="1"/>
      <c r="S19" s="1"/>
      <c r="T19" s="1"/>
      <c r="U19" s="1"/>
      <c r="V19" s="1"/>
      <c r="W19" t="s">
        <v>459</v>
      </c>
    </row>
    <row r="20" spans="1:26">
      <c r="A20" s="1"/>
      <c r="B20" s="1"/>
      <c r="C20" s="1">
        <v>1</v>
      </c>
      <c r="L20" t="str">
        <f>mergeValue(A20) &amp;"."&amp; mergeValue(B20)&amp;"."&amp; mergeValue(C20)</f>
        <v>1.1.1</v>
      </c>
      <c r="M20" t="s">
        <v>7</v>
      </c>
      <c r="O20" s="1"/>
      <c r="P20" s="1"/>
      <c r="Q20" s="1"/>
      <c r="R20" s="1"/>
      <c r="S20" s="1"/>
      <c r="T20" s="1"/>
      <c r="U20" s="1"/>
      <c r="V20" s="1"/>
      <c r="W20" t="s">
        <v>600</v>
      </c>
    </row>
    <row r="21" spans="1:26">
      <c r="A21" s="1"/>
      <c r="B21" s="1"/>
      <c r="C21" s="1"/>
      <c r="D21" s="1">
        <v>1</v>
      </c>
      <c r="L21" t="str">
        <f>mergeValue(A21) &amp;"."&amp; mergeValue(B21)&amp;"."&amp; mergeValue(C21)&amp;"."&amp; mergeValue(D21)</f>
        <v>1.1.1.1</v>
      </c>
      <c r="M21" t="s">
        <v>21</v>
      </c>
      <c r="O21" s="1"/>
      <c r="P21" s="1"/>
      <c r="Q21" s="1"/>
      <c r="R21" s="1"/>
      <c r="S21" s="1"/>
      <c r="T21" s="1"/>
      <c r="U21" s="1"/>
      <c r="V21" s="1"/>
      <c r="W21" t="s">
        <v>601</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9</v>
      </c>
      <c r="O23" s="1"/>
      <c r="P23" s="1"/>
      <c r="Q23" s="1"/>
      <c r="R23" s="1"/>
      <c r="S23" s="1"/>
      <c r="T23" s="1"/>
      <c r="U23" s="1"/>
      <c r="V23" s="1"/>
      <c r="W23" t="s">
        <v>720</v>
      </c>
      <c r="Y23" t="str">
        <f>strCheckUnique(Z23:Z26)</f>
        <v/>
      </c>
    </row>
    <row r="24" spans="1:26" ht="9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83</v>
      </c>
      <c r="T24" s="1"/>
      <c r="U24" s="1" t="s">
        <v>84</v>
      </c>
      <c r="W24" s="1" t="s">
        <v>733</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24</v>
      </c>
      <c r="W26" s="1"/>
    </row>
    <row r="27" spans="1:26" ht="15" customHeight="1">
      <c r="A27" s="1"/>
      <c r="B27" s="1"/>
      <c r="C27" s="1"/>
      <c r="D27" s="1"/>
      <c r="E27" s="1"/>
      <c r="I27" s="1"/>
      <c r="M27" t="s">
        <v>10</v>
      </c>
    </row>
    <row r="28" spans="1:26" ht="0.2" customHeight="1">
      <c r="A28" s="1"/>
      <c r="B28" s="1"/>
      <c r="C28" s="1"/>
      <c r="D28" s="1"/>
    </row>
    <row r="29" spans="1:26" ht="15" customHeight="1">
      <c r="A29" s="1"/>
      <c r="B29" s="1"/>
      <c r="C29" s="1"/>
      <c r="M29" t="s">
        <v>16</v>
      </c>
    </row>
    <row r="30" spans="1:26" ht="15" customHeight="1">
      <c r="A30" s="1"/>
      <c r="B30" s="1"/>
      <c r="M30" t="s">
        <v>17</v>
      </c>
    </row>
    <row r="31" spans="1:26" ht="15" customHeight="1">
      <c r="A31" s="1"/>
      <c r="M31" t="s">
        <v>18</v>
      </c>
    </row>
    <row r="32" spans="1:26" ht="15" customHeight="1">
      <c r="M32" t="s">
        <v>308</v>
      </c>
    </row>
    <row r="33" spans="12:23" ht="3" customHeight="1"/>
    <row r="34" spans="12:23" ht="123.75" customHeight="1">
      <c r="L34">
        <v>1</v>
      </c>
      <c r="M34" s="1" t="s">
        <v>734</v>
      </c>
      <c r="N34" s="1"/>
      <c r="O34" s="1"/>
      <c r="P34" s="1"/>
      <c r="Q34" s="1"/>
      <c r="R34" s="1"/>
      <c r="S34" s="1"/>
      <c r="T34" s="1"/>
      <c r="U34" s="1"/>
      <c r="V34" s="1"/>
      <c r="W34" s="1"/>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182</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idden="1"/>
    <row r="2" spans="12:23" hidden="1"/>
    <row r="3" spans="12:23" hidden="1"/>
    <row r="4" spans="12:23" ht="3" customHeight="1"/>
    <row r="5" spans="12:23" ht="22.5" customHeight="1">
      <c r="L5" s="1" t="s">
        <v>616</v>
      </c>
      <c r="M5" s="1"/>
      <c r="N5" s="1"/>
      <c r="O5" s="1"/>
      <c r="P5" s="1"/>
      <c r="Q5" s="1"/>
      <c r="R5" s="1"/>
      <c r="S5" s="1"/>
      <c r="T5" s="1"/>
    </row>
    <row r="6" spans="12:23" ht="3" customHeight="1"/>
    <row r="7" spans="12:23" hidden="1">
      <c r="O7" s="1"/>
      <c r="P7" s="1"/>
      <c r="Q7" s="1"/>
      <c r="R7" s="1"/>
      <c r="S7" s="1"/>
      <c r="T7" s="1"/>
    </row>
    <row r="8" spans="12:23">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3">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3" hidden="1">
      <c r="O10" s="1"/>
      <c r="P10" s="1"/>
      <c r="Q10" s="1"/>
      <c r="R10" s="1"/>
      <c r="S10" s="1"/>
      <c r="T10" s="1"/>
    </row>
    <row r="11" spans="12:23" hidden="1">
      <c r="U11" t="s">
        <v>371</v>
      </c>
    </row>
    <row r="12" spans="12:23" ht="15" customHeight="1">
      <c r="O12" s="1"/>
      <c r="P12" s="1"/>
      <c r="Q12" s="1"/>
      <c r="R12" s="1"/>
      <c r="S12" s="1"/>
      <c r="T12" s="1"/>
      <c r="U12" s="1"/>
    </row>
    <row r="13" spans="12:23">
      <c r="L13" s="1" t="s">
        <v>445</v>
      </c>
      <c r="M13" s="1"/>
      <c r="N13" s="1"/>
      <c r="O13" s="1"/>
      <c r="P13" s="1"/>
      <c r="Q13" s="1"/>
      <c r="R13" s="1"/>
      <c r="S13" s="1"/>
      <c r="T13" s="1"/>
      <c r="U13" s="1"/>
      <c r="V13" s="1"/>
      <c r="W13" s="1" t="s">
        <v>446</v>
      </c>
    </row>
    <row r="14" spans="12:23" ht="14.25" customHeight="1">
      <c r="L14" s="1" t="s">
        <v>91</v>
      </c>
      <c r="M14" s="1" t="s">
        <v>602</v>
      </c>
      <c r="O14" s="1" t="s">
        <v>604</v>
      </c>
      <c r="P14" s="1"/>
      <c r="Q14" s="1"/>
      <c r="R14" s="1"/>
      <c r="S14" s="1"/>
      <c r="T14" s="1"/>
      <c r="U14" s="1" t="s">
        <v>339</v>
      </c>
      <c r="V14" s="1" t="s">
        <v>274</v>
      </c>
      <c r="W14" s="1"/>
    </row>
    <row r="15" spans="12:23" ht="14.25" customHeight="1">
      <c r="L15" s="1"/>
      <c r="M15" s="1"/>
      <c r="O15" s="1" t="s">
        <v>675</v>
      </c>
      <c r="P15" s="1" t="s">
        <v>270</v>
      </c>
      <c r="Q15" s="1"/>
      <c r="R15" s="1" t="s">
        <v>615</v>
      </c>
      <c r="S15" s="1"/>
      <c r="T15" s="1"/>
      <c r="U15" s="1"/>
      <c r="V15" s="1"/>
      <c r="W15" s="1"/>
    </row>
    <row r="16" spans="12:23">
      <c r="L16" s="1"/>
      <c r="M16" s="1"/>
      <c r="O16" s="1"/>
      <c r="P16" t="s">
        <v>670</v>
      </c>
      <c r="Q16" t="s">
        <v>671</v>
      </c>
      <c r="R16" t="s">
        <v>273</v>
      </c>
      <c r="S16" s="1" t="s">
        <v>272</v>
      </c>
      <c r="T16" s="1"/>
      <c r="U16" s="1"/>
      <c r="V16" s="1"/>
      <c r="W16" s="1"/>
    </row>
    <row r="17" spans="1:26">
      <c r="K17">
        <v>1</v>
      </c>
      <c r="L17" t="s">
        <v>92</v>
      </c>
      <c r="M17" t="s">
        <v>48</v>
      </c>
      <c r="N17" t="s">
        <v>48</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19</v>
      </c>
      <c r="O18" s="1"/>
      <c r="P18" s="1"/>
      <c r="Q18" s="1"/>
      <c r="R18" s="1"/>
      <c r="S18" s="1"/>
      <c r="T18" s="1"/>
      <c r="U18" s="1"/>
      <c r="V18" s="1"/>
      <c r="W18" t="s">
        <v>718</v>
      </c>
    </row>
    <row r="19" spans="1:26">
      <c r="A19" s="1"/>
      <c r="B19" s="1">
        <v>1</v>
      </c>
      <c r="L19" t="str">
        <f>mergeValue(A19) &amp;"."&amp; mergeValue(B19)</f>
        <v>1.1</v>
      </c>
      <c r="M19" t="s">
        <v>15</v>
      </c>
      <c r="O19" s="1"/>
      <c r="P19" s="1"/>
      <c r="Q19" s="1"/>
      <c r="R19" s="1"/>
      <c r="S19" s="1"/>
      <c r="T19" s="1"/>
      <c r="U19" s="1"/>
      <c r="V19" s="1"/>
      <c r="W19" t="s">
        <v>459</v>
      </c>
    </row>
    <row r="20" spans="1:26">
      <c r="A20" s="1"/>
      <c r="B20" s="1"/>
      <c r="C20" s="1">
        <v>1</v>
      </c>
      <c r="L20" t="str">
        <f>mergeValue(A20) &amp;"."&amp; mergeValue(B20)&amp;"."&amp; mergeValue(C20)</f>
        <v>1.1.1</v>
      </c>
      <c r="M20" t="s">
        <v>7</v>
      </c>
      <c r="O20" s="1"/>
      <c r="P20" s="1"/>
      <c r="Q20" s="1"/>
      <c r="R20" s="1"/>
      <c r="S20" s="1"/>
      <c r="T20" s="1"/>
      <c r="U20" s="1"/>
      <c r="V20" s="1"/>
      <c r="W20" t="s">
        <v>600</v>
      </c>
    </row>
    <row r="21" spans="1:26">
      <c r="A21" s="1"/>
      <c r="B21" s="1"/>
      <c r="C21" s="1"/>
      <c r="D21" s="1">
        <v>1</v>
      </c>
      <c r="L21" t="str">
        <f>mergeValue(A21) &amp;"."&amp; mergeValue(B21)&amp;"."&amp; mergeValue(C21)&amp;"."&amp; mergeValue(D21)</f>
        <v>1.1.1.1</v>
      </c>
      <c r="M21" t="s">
        <v>21</v>
      </c>
      <c r="O21" s="1"/>
      <c r="P21" s="1"/>
      <c r="Q21" s="1"/>
      <c r="R21" s="1"/>
      <c r="S21" s="1"/>
      <c r="T21" s="1"/>
      <c r="U21" s="1"/>
      <c r="V21" s="1"/>
      <c r="W21" t="s">
        <v>601</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9</v>
      </c>
      <c r="O23" s="1"/>
      <c r="P23" s="1"/>
      <c r="Q23" s="1"/>
      <c r="R23" s="1"/>
      <c r="S23" s="1"/>
      <c r="T23" s="1"/>
      <c r="U23" s="1"/>
      <c r="V23" s="1"/>
      <c r="W23" t="s">
        <v>720</v>
      </c>
      <c r="Y23" t="str">
        <f>strCheckUnique(Z23:Z26)</f>
        <v/>
      </c>
    </row>
    <row r="24" spans="1:26" ht="9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83</v>
      </c>
      <c r="T24" s="1"/>
      <c r="U24" s="1" t="s">
        <v>84</v>
      </c>
      <c r="W24" s="1" t="s">
        <v>733</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24</v>
      </c>
      <c r="W26" s="1"/>
    </row>
    <row r="27" spans="1:26" ht="15" customHeight="1">
      <c r="A27" s="1"/>
      <c r="B27" s="1"/>
      <c r="C27" s="1"/>
      <c r="D27" s="1"/>
      <c r="E27" s="1"/>
      <c r="I27" s="1"/>
      <c r="M27" t="s">
        <v>10</v>
      </c>
    </row>
    <row r="28" spans="1:26" ht="15" hidden="1" customHeight="1">
      <c r="A28" s="1"/>
      <c r="B28" s="1"/>
      <c r="C28" s="1"/>
      <c r="D28" s="1"/>
    </row>
    <row r="29" spans="1:26" ht="15" customHeight="1">
      <c r="A29" s="1"/>
      <c r="B29" s="1"/>
      <c r="C29" s="1"/>
      <c r="M29" t="s">
        <v>16</v>
      </c>
    </row>
    <row r="30" spans="1:26" ht="15" customHeight="1">
      <c r="A30" s="1"/>
      <c r="B30" s="1"/>
      <c r="M30" t="s">
        <v>17</v>
      </c>
    </row>
    <row r="31" spans="1:26" ht="15" customHeight="1">
      <c r="A31" s="1"/>
      <c r="M31" t="s">
        <v>18</v>
      </c>
    </row>
    <row r="32" spans="1:26" ht="15" customHeight="1">
      <c r="M32" t="s">
        <v>308</v>
      </c>
    </row>
    <row r="33" spans="12:23" ht="3" customHeight="1"/>
    <row r="34" spans="12:23" ht="141.75" customHeight="1">
      <c r="L34">
        <v>1</v>
      </c>
      <c r="M34" s="1" t="s">
        <v>734</v>
      </c>
      <c r="N34" s="1"/>
      <c r="O34" s="1"/>
      <c r="P34" s="1"/>
      <c r="Q34" s="1"/>
      <c r="R34" s="1"/>
      <c r="S34" s="1"/>
      <c r="T34" s="1"/>
      <c r="U34" s="1"/>
      <c r="V34" s="1"/>
      <c r="W34" s="1"/>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67</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F36"/>
  <sheetViews>
    <sheetView showGridLines="0" topLeftCell="I4" workbookViewId="0"/>
  </sheetViews>
  <sheetFormatPr defaultColWidth="10.5703125" defaultRowHeight="15"/>
  <cols>
    <col min="1" max="6" width="10.5703125" hidden="1" customWidth="1"/>
    <col min="7" max="8" width="11.140625" hidden="1" customWidth="1"/>
    <col min="9" max="11" width="3.7109375" customWidth="1"/>
    <col min="12" max="12" width="12.7109375" customWidth="1"/>
    <col min="13" max="13" width="44.7109375" customWidth="1"/>
    <col min="14" max="14" width="1.7109375" hidden="1" customWidth="1"/>
    <col min="15" max="21" width="23.7109375" hidden="1" customWidth="1"/>
    <col min="22" max="22" width="1.7109375" hidden="1" customWidth="1"/>
    <col min="23" max="23" width="11.7109375" customWidth="1"/>
    <col min="24" max="24" width="3.7109375" customWidth="1"/>
    <col min="25" max="25" width="11.7109375" customWidth="1"/>
    <col min="26" max="26" width="8.5703125" hidden="1" customWidth="1"/>
    <col min="27" max="27" width="4.7109375" customWidth="1"/>
    <col min="28" max="28" width="115.7109375" customWidth="1"/>
    <col min="250" max="257" width="0" hidden="1" customWidth="1"/>
    <col min="258" max="260" width="3.7109375" customWidth="1"/>
    <col min="261" max="261" width="12.7109375" customWidth="1"/>
    <col min="262" max="262" width="47.42578125" customWidth="1"/>
    <col min="263" max="271" width="0" hidden="1" customWidth="1"/>
    <col min="272" max="272" width="11.7109375" customWidth="1"/>
    <col min="273" max="273" width="6.42578125" bestFit="1" customWidth="1"/>
    <col min="274" max="274" width="11.7109375" customWidth="1"/>
    <col min="275" max="275" width="0" hidden="1" customWidth="1"/>
    <col min="276" max="276" width="3.7109375" customWidth="1"/>
    <col min="277" max="277" width="11.140625" bestFit="1" customWidth="1"/>
    <col min="506" max="513" width="0" hidden="1" customWidth="1"/>
    <col min="514" max="516" width="3.7109375" customWidth="1"/>
    <col min="517" max="517" width="12.7109375" customWidth="1"/>
    <col min="518" max="518" width="47.42578125" customWidth="1"/>
    <col min="519" max="527" width="0" hidden="1" customWidth="1"/>
    <col min="528" max="528" width="11.7109375" customWidth="1"/>
    <col min="529" max="529" width="6.42578125" bestFit="1" customWidth="1"/>
    <col min="530" max="530" width="11.7109375" customWidth="1"/>
    <col min="531" max="531" width="0" hidden="1" customWidth="1"/>
    <col min="532" max="532" width="3.7109375" customWidth="1"/>
    <col min="533" max="533" width="11.140625" bestFit="1" customWidth="1"/>
    <col min="762" max="769" width="0" hidden="1" customWidth="1"/>
    <col min="770" max="772" width="3.7109375" customWidth="1"/>
    <col min="773" max="773" width="12.7109375" customWidth="1"/>
    <col min="774" max="774" width="47.42578125" customWidth="1"/>
    <col min="775" max="783" width="0" hidden="1" customWidth="1"/>
    <col min="784" max="784" width="11.7109375" customWidth="1"/>
    <col min="785" max="785" width="6.42578125" bestFit="1" customWidth="1"/>
    <col min="786" max="786" width="11.7109375" customWidth="1"/>
    <col min="787" max="787" width="0" hidden="1" customWidth="1"/>
    <col min="788" max="788" width="3.7109375" customWidth="1"/>
    <col min="789" max="789" width="11.140625" bestFit="1" customWidth="1"/>
    <col min="1018" max="1025" width="0" hidden="1" customWidth="1"/>
    <col min="1026" max="1028" width="3.7109375" customWidth="1"/>
    <col min="1029" max="1029" width="12.7109375" customWidth="1"/>
    <col min="1030" max="1030" width="47.42578125" customWidth="1"/>
    <col min="1031" max="1039" width="0" hidden="1" customWidth="1"/>
    <col min="1040" max="1040" width="11.7109375" customWidth="1"/>
    <col min="1041" max="1041" width="6.42578125" bestFit="1" customWidth="1"/>
    <col min="1042" max="1042" width="11.7109375" customWidth="1"/>
    <col min="1043" max="1043" width="0" hidden="1" customWidth="1"/>
    <col min="1044" max="1044" width="3.7109375" customWidth="1"/>
    <col min="1045" max="1045" width="11.140625" bestFit="1" customWidth="1"/>
    <col min="1274" max="1281" width="0" hidden="1" customWidth="1"/>
    <col min="1282" max="1284" width="3.7109375" customWidth="1"/>
    <col min="1285" max="1285" width="12.7109375" customWidth="1"/>
    <col min="1286" max="1286" width="47.42578125" customWidth="1"/>
    <col min="1287" max="1295" width="0" hidden="1" customWidth="1"/>
    <col min="1296" max="1296" width="11.7109375" customWidth="1"/>
    <col min="1297" max="1297" width="6.42578125" bestFit="1" customWidth="1"/>
    <col min="1298" max="1298" width="11.7109375" customWidth="1"/>
    <col min="1299" max="1299" width="0" hidden="1" customWidth="1"/>
    <col min="1300" max="1300" width="3.7109375" customWidth="1"/>
    <col min="1301" max="1301" width="11.140625" bestFit="1" customWidth="1"/>
    <col min="1530" max="1537" width="0" hidden="1" customWidth="1"/>
    <col min="1538" max="1540" width="3.7109375" customWidth="1"/>
    <col min="1541" max="1541" width="12.7109375" customWidth="1"/>
    <col min="1542" max="1542" width="47.42578125" customWidth="1"/>
    <col min="1543" max="1551" width="0" hidden="1" customWidth="1"/>
    <col min="1552" max="1552" width="11.7109375" customWidth="1"/>
    <col min="1553" max="1553" width="6.42578125" bestFit="1" customWidth="1"/>
    <col min="1554" max="1554" width="11.7109375" customWidth="1"/>
    <col min="1555" max="1555" width="0" hidden="1" customWidth="1"/>
    <col min="1556" max="1556" width="3.7109375" customWidth="1"/>
    <col min="1557" max="1557" width="11.140625" bestFit="1" customWidth="1"/>
    <col min="1786" max="1793" width="0" hidden="1" customWidth="1"/>
    <col min="1794" max="1796" width="3.7109375" customWidth="1"/>
    <col min="1797" max="1797" width="12.7109375" customWidth="1"/>
    <col min="1798" max="1798" width="47.42578125" customWidth="1"/>
    <col min="1799" max="1807" width="0" hidden="1" customWidth="1"/>
    <col min="1808" max="1808" width="11.7109375" customWidth="1"/>
    <col min="1809" max="1809" width="6.42578125" bestFit="1" customWidth="1"/>
    <col min="1810" max="1810" width="11.7109375" customWidth="1"/>
    <col min="1811" max="1811" width="0" hidden="1" customWidth="1"/>
    <col min="1812" max="1812" width="3.7109375" customWidth="1"/>
    <col min="1813" max="1813" width="11.140625" bestFit="1" customWidth="1"/>
    <col min="2042" max="2049" width="0" hidden="1" customWidth="1"/>
    <col min="2050" max="2052" width="3.7109375" customWidth="1"/>
    <col min="2053" max="2053" width="12.7109375" customWidth="1"/>
    <col min="2054" max="2054" width="47.42578125" customWidth="1"/>
    <col min="2055" max="2063" width="0" hidden="1" customWidth="1"/>
    <col min="2064" max="2064" width="11.7109375" customWidth="1"/>
    <col min="2065" max="2065" width="6.42578125" bestFit="1" customWidth="1"/>
    <col min="2066" max="2066" width="11.7109375" customWidth="1"/>
    <col min="2067" max="2067" width="0" hidden="1" customWidth="1"/>
    <col min="2068" max="2068" width="3.7109375" customWidth="1"/>
    <col min="2069" max="2069" width="11.140625" bestFit="1" customWidth="1"/>
    <col min="2298" max="2305" width="0" hidden="1" customWidth="1"/>
    <col min="2306" max="2308" width="3.7109375" customWidth="1"/>
    <col min="2309" max="2309" width="12.7109375" customWidth="1"/>
    <col min="2310" max="2310" width="47.42578125" customWidth="1"/>
    <col min="2311" max="2319" width="0" hidden="1" customWidth="1"/>
    <col min="2320" max="2320" width="11.7109375" customWidth="1"/>
    <col min="2321" max="2321" width="6.42578125" bestFit="1" customWidth="1"/>
    <col min="2322" max="2322" width="11.7109375" customWidth="1"/>
    <col min="2323" max="2323" width="0" hidden="1" customWidth="1"/>
    <col min="2324" max="2324" width="3.7109375" customWidth="1"/>
    <col min="2325" max="2325" width="11.140625" bestFit="1" customWidth="1"/>
    <col min="2554" max="2561" width="0" hidden="1" customWidth="1"/>
    <col min="2562" max="2564" width="3.7109375" customWidth="1"/>
    <col min="2565" max="2565" width="12.7109375" customWidth="1"/>
    <col min="2566" max="2566" width="47.42578125" customWidth="1"/>
    <col min="2567" max="2575" width="0" hidden="1" customWidth="1"/>
    <col min="2576" max="2576" width="11.7109375" customWidth="1"/>
    <col min="2577" max="2577" width="6.42578125" bestFit="1" customWidth="1"/>
    <col min="2578" max="2578" width="11.7109375" customWidth="1"/>
    <col min="2579" max="2579" width="0" hidden="1" customWidth="1"/>
    <col min="2580" max="2580" width="3.7109375" customWidth="1"/>
    <col min="2581" max="2581" width="11.140625" bestFit="1" customWidth="1"/>
    <col min="2810" max="2817" width="0" hidden="1" customWidth="1"/>
    <col min="2818" max="2820" width="3.7109375" customWidth="1"/>
    <col min="2821" max="2821" width="12.7109375" customWidth="1"/>
    <col min="2822" max="2822" width="47.42578125" customWidth="1"/>
    <col min="2823" max="2831" width="0" hidden="1" customWidth="1"/>
    <col min="2832" max="2832" width="11.7109375" customWidth="1"/>
    <col min="2833" max="2833" width="6.42578125" bestFit="1" customWidth="1"/>
    <col min="2834" max="2834" width="11.7109375" customWidth="1"/>
    <col min="2835" max="2835" width="0" hidden="1" customWidth="1"/>
    <col min="2836" max="2836" width="3.7109375" customWidth="1"/>
    <col min="2837" max="2837" width="11.140625" bestFit="1" customWidth="1"/>
    <col min="3066" max="3073" width="0" hidden="1" customWidth="1"/>
    <col min="3074" max="3076" width="3.7109375" customWidth="1"/>
    <col min="3077" max="3077" width="12.7109375" customWidth="1"/>
    <col min="3078" max="3078" width="47.42578125" customWidth="1"/>
    <col min="3079" max="3087" width="0" hidden="1" customWidth="1"/>
    <col min="3088" max="3088" width="11.7109375" customWidth="1"/>
    <col min="3089" max="3089" width="6.42578125" bestFit="1" customWidth="1"/>
    <col min="3090" max="3090" width="11.7109375" customWidth="1"/>
    <col min="3091" max="3091" width="0" hidden="1" customWidth="1"/>
    <col min="3092" max="3092" width="3.7109375" customWidth="1"/>
    <col min="3093" max="3093" width="11.140625" bestFit="1" customWidth="1"/>
    <col min="3322" max="3329" width="0" hidden="1" customWidth="1"/>
    <col min="3330" max="3332" width="3.7109375" customWidth="1"/>
    <col min="3333" max="3333" width="12.7109375" customWidth="1"/>
    <col min="3334" max="3334" width="47.42578125" customWidth="1"/>
    <col min="3335" max="3343" width="0" hidden="1" customWidth="1"/>
    <col min="3344" max="3344" width="11.7109375" customWidth="1"/>
    <col min="3345" max="3345" width="6.42578125" bestFit="1" customWidth="1"/>
    <col min="3346" max="3346" width="11.7109375" customWidth="1"/>
    <col min="3347" max="3347" width="0" hidden="1" customWidth="1"/>
    <col min="3348" max="3348" width="3.7109375" customWidth="1"/>
    <col min="3349" max="3349" width="11.140625" bestFit="1" customWidth="1"/>
    <col min="3578" max="3585" width="0" hidden="1" customWidth="1"/>
    <col min="3586" max="3588" width="3.7109375" customWidth="1"/>
    <col min="3589" max="3589" width="12.7109375" customWidth="1"/>
    <col min="3590" max="3590" width="47.42578125" customWidth="1"/>
    <col min="3591" max="3599" width="0" hidden="1" customWidth="1"/>
    <col min="3600" max="3600" width="11.7109375" customWidth="1"/>
    <col min="3601" max="3601" width="6.42578125" bestFit="1" customWidth="1"/>
    <col min="3602" max="3602" width="11.7109375" customWidth="1"/>
    <col min="3603" max="3603" width="0" hidden="1" customWidth="1"/>
    <col min="3604" max="3604" width="3.7109375" customWidth="1"/>
    <col min="3605" max="3605" width="11.140625" bestFit="1" customWidth="1"/>
    <col min="3834" max="3841" width="0" hidden="1" customWidth="1"/>
    <col min="3842" max="3844" width="3.7109375" customWidth="1"/>
    <col min="3845" max="3845" width="12.7109375" customWidth="1"/>
    <col min="3846" max="3846" width="47.42578125" customWidth="1"/>
    <col min="3847" max="3855" width="0" hidden="1" customWidth="1"/>
    <col min="3856" max="3856" width="11.7109375" customWidth="1"/>
    <col min="3857" max="3857" width="6.42578125" bestFit="1" customWidth="1"/>
    <col min="3858" max="3858" width="11.7109375" customWidth="1"/>
    <col min="3859" max="3859" width="0" hidden="1" customWidth="1"/>
    <col min="3860" max="3860" width="3.7109375" customWidth="1"/>
    <col min="3861" max="3861" width="11.140625" bestFit="1" customWidth="1"/>
    <col min="4090" max="4097" width="0" hidden="1" customWidth="1"/>
    <col min="4098" max="4100" width="3.7109375" customWidth="1"/>
    <col min="4101" max="4101" width="12.7109375" customWidth="1"/>
    <col min="4102" max="4102" width="47.42578125" customWidth="1"/>
    <col min="4103" max="4111" width="0" hidden="1" customWidth="1"/>
    <col min="4112" max="4112" width="11.7109375" customWidth="1"/>
    <col min="4113" max="4113" width="6.42578125" bestFit="1" customWidth="1"/>
    <col min="4114" max="4114" width="11.7109375" customWidth="1"/>
    <col min="4115" max="4115" width="0" hidden="1" customWidth="1"/>
    <col min="4116" max="4116" width="3.7109375" customWidth="1"/>
    <col min="4117" max="4117" width="11.140625" bestFit="1" customWidth="1"/>
    <col min="4346" max="4353" width="0" hidden="1" customWidth="1"/>
    <col min="4354" max="4356" width="3.7109375" customWidth="1"/>
    <col min="4357" max="4357" width="12.7109375" customWidth="1"/>
    <col min="4358" max="4358" width="47.42578125" customWidth="1"/>
    <col min="4359" max="4367" width="0" hidden="1" customWidth="1"/>
    <col min="4368" max="4368" width="11.7109375" customWidth="1"/>
    <col min="4369" max="4369" width="6.42578125" bestFit="1" customWidth="1"/>
    <col min="4370" max="4370" width="11.7109375" customWidth="1"/>
    <col min="4371" max="4371" width="0" hidden="1" customWidth="1"/>
    <col min="4372" max="4372" width="3.7109375" customWidth="1"/>
    <col min="4373" max="4373" width="11.140625" bestFit="1" customWidth="1"/>
    <col min="4602" max="4609" width="0" hidden="1" customWidth="1"/>
    <col min="4610" max="4612" width="3.7109375" customWidth="1"/>
    <col min="4613" max="4613" width="12.7109375" customWidth="1"/>
    <col min="4614" max="4614" width="47.42578125" customWidth="1"/>
    <col min="4615" max="4623" width="0" hidden="1" customWidth="1"/>
    <col min="4624" max="4624" width="11.7109375" customWidth="1"/>
    <col min="4625" max="4625" width="6.42578125" bestFit="1" customWidth="1"/>
    <col min="4626" max="4626" width="11.7109375" customWidth="1"/>
    <col min="4627" max="4627" width="0" hidden="1" customWidth="1"/>
    <col min="4628" max="4628" width="3.7109375" customWidth="1"/>
    <col min="4629" max="4629" width="11.140625" bestFit="1" customWidth="1"/>
    <col min="4858" max="4865" width="0" hidden="1" customWidth="1"/>
    <col min="4866" max="4868" width="3.7109375" customWidth="1"/>
    <col min="4869" max="4869" width="12.7109375" customWidth="1"/>
    <col min="4870" max="4870" width="47.42578125" customWidth="1"/>
    <col min="4871" max="4879" width="0" hidden="1" customWidth="1"/>
    <col min="4880" max="4880" width="11.7109375" customWidth="1"/>
    <col min="4881" max="4881" width="6.42578125" bestFit="1" customWidth="1"/>
    <col min="4882" max="4882" width="11.7109375" customWidth="1"/>
    <col min="4883" max="4883" width="0" hidden="1" customWidth="1"/>
    <col min="4884" max="4884" width="3.7109375" customWidth="1"/>
    <col min="4885" max="4885" width="11.140625" bestFit="1" customWidth="1"/>
    <col min="5114" max="5121" width="0" hidden="1" customWidth="1"/>
    <col min="5122" max="5124" width="3.7109375" customWidth="1"/>
    <col min="5125" max="5125" width="12.7109375" customWidth="1"/>
    <col min="5126" max="5126" width="47.42578125" customWidth="1"/>
    <col min="5127" max="5135" width="0" hidden="1" customWidth="1"/>
    <col min="5136" max="5136" width="11.7109375" customWidth="1"/>
    <col min="5137" max="5137" width="6.42578125" bestFit="1" customWidth="1"/>
    <col min="5138" max="5138" width="11.7109375" customWidth="1"/>
    <col min="5139" max="5139" width="0" hidden="1" customWidth="1"/>
    <col min="5140" max="5140" width="3.7109375" customWidth="1"/>
    <col min="5141" max="5141" width="11.140625" bestFit="1" customWidth="1"/>
    <col min="5370" max="5377" width="0" hidden="1" customWidth="1"/>
    <col min="5378" max="5380" width="3.7109375" customWidth="1"/>
    <col min="5381" max="5381" width="12.7109375" customWidth="1"/>
    <col min="5382" max="5382" width="47.42578125" customWidth="1"/>
    <col min="5383" max="5391" width="0" hidden="1" customWidth="1"/>
    <col min="5392" max="5392" width="11.7109375" customWidth="1"/>
    <col min="5393" max="5393" width="6.42578125" bestFit="1" customWidth="1"/>
    <col min="5394" max="5394" width="11.7109375" customWidth="1"/>
    <col min="5395" max="5395" width="0" hidden="1" customWidth="1"/>
    <col min="5396" max="5396" width="3.7109375" customWidth="1"/>
    <col min="5397" max="5397" width="11.140625" bestFit="1" customWidth="1"/>
    <col min="5626" max="5633" width="0" hidden="1" customWidth="1"/>
    <col min="5634" max="5636" width="3.7109375" customWidth="1"/>
    <col min="5637" max="5637" width="12.7109375" customWidth="1"/>
    <col min="5638" max="5638" width="47.42578125" customWidth="1"/>
    <col min="5639" max="5647" width="0" hidden="1" customWidth="1"/>
    <col min="5648" max="5648" width="11.7109375" customWidth="1"/>
    <col min="5649" max="5649" width="6.42578125" bestFit="1" customWidth="1"/>
    <col min="5650" max="5650" width="11.7109375" customWidth="1"/>
    <col min="5651" max="5651" width="0" hidden="1" customWidth="1"/>
    <col min="5652" max="5652" width="3.7109375" customWidth="1"/>
    <col min="5653" max="5653" width="11.140625" bestFit="1" customWidth="1"/>
    <col min="5882" max="5889" width="0" hidden="1" customWidth="1"/>
    <col min="5890" max="5892" width="3.7109375" customWidth="1"/>
    <col min="5893" max="5893" width="12.7109375" customWidth="1"/>
    <col min="5894" max="5894" width="47.42578125" customWidth="1"/>
    <col min="5895" max="5903" width="0" hidden="1" customWidth="1"/>
    <col min="5904" max="5904" width="11.7109375" customWidth="1"/>
    <col min="5905" max="5905" width="6.42578125" bestFit="1" customWidth="1"/>
    <col min="5906" max="5906" width="11.7109375" customWidth="1"/>
    <col min="5907" max="5907" width="0" hidden="1" customWidth="1"/>
    <col min="5908" max="5908" width="3.7109375" customWidth="1"/>
    <col min="5909" max="5909" width="11.140625" bestFit="1" customWidth="1"/>
    <col min="6138" max="6145" width="0" hidden="1" customWidth="1"/>
    <col min="6146" max="6148" width="3.7109375" customWidth="1"/>
    <col min="6149" max="6149" width="12.7109375" customWidth="1"/>
    <col min="6150" max="6150" width="47.42578125" customWidth="1"/>
    <col min="6151" max="6159" width="0" hidden="1" customWidth="1"/>
    <col min="6160" max="6160" width="11.7109375" customWidth="1"/>
    <col min="6161" max="6161" width="6.42578125" bestFit="1" customWidth="1"/>
    <col min="6162" max="6162" width="11.7109375" customWidth="1"/>
    <col min="6163" max="6163" width="0" hidden="1" customWidth="1"/>
    <col min="6164" max="6164" width="3.7109375" customWidth="1"/>
    <col min="6165" max="6165" width="11.140625" bestFit="1" customWidth="1"/>
    <col min="6394" max="6401" width="0" hidden="1" customWidth="1"/>
    <col min="6402" max="6404" width="3.7109375" customWidth="1"/>
    <col min="6405" max="6405" width="12.7109375" customWidth="1"/>
    <col min="6406" max="6406" width="47.42578125" customWidth="1"/>
    <col min="6407" max="6415" width="0" hidden="1" customWidth="1"/>
    <col min="6416" max="6416" width="11.7109375" customWidth="1"/>
    <col min="6417" max="6417" width="6.42578125" bestFit="1" customWidth="1"/>
    <col min="6418" max="6418" width="11.7109375" customWidth="1"/>
    <col min="6419" max="6419" width="0" hidden="1" customWidth="1"/>
    <col min="6420" max="6420" width="3.7109375" customWidth="1"/>
    <col min="6421" max="6421" width="11.140625" bestFit="1" customWidth="1"/>
    <col min="6650" max="6657" width="0" hidden="1" customWidth="1"/>
    <col min="6658" max="6660" width="3.7109375" customWidth="1"/>
    <col min="6661" max="6661" width="12.7109375" customWidth="1"/>
    <col min="6662" max="6662" width="47.42578125" customWidth="1"/>
    <col min="6663" max="6671" width="0" hidden="1" customWidth="1"/>
    <col min="6672" max="6672" width="11.7109375" customWidth="1"/>
    <col min="6673" max="6673" width="6.42578125" bestFit="1" customWidth="1"/>
    <col min="6674" max="6674" width="11.7109375" customWidth="1"/>
    <col min="6675" max="6675" width="0" hidden="1" customWidth="1"/>
    <col min="6676" max="6676" width="3.7109375" customWidth="1"/>
    <col min="6677" max="6677" width="11.140625" bestFit="1" customWidth="1"/>
    <col min="6906" max="6913" width="0" hidden="1" customWidth="1"/>
    <col min="6914" max="6916" width="3.7109375" customWidth="1"/>
    <col min="6917" max="6917" width="12.7109375" customWidth="1"/>
    <col min="6918" max="6918" width="47.42578125" customWidth="1"/>
    <col min="6919" max="6927" width="0" hidden="1" customWidth="1"/>
    <col min="6928" max="6928" width="11.7109375" customWidth="1"/>
    <col min="6929" max="6929" width="6.42578125" bestFit="1" customWidth="1"/>
    <col min="6930" max="6930" width="11.7109375" customWidth="1"/>
    <col min="6931" max="6931" width="0" hidden="1" customWidth="1"/>
    <col min="6932" max="6932" width="3.7109375" customWidth="1"/>
    <col min="6933" max="6933" width="11.140625" bestFit="1" customWidth="1"/>
    <col min="7162" max="7169" width="0" hidden="1" customWidth="1"/>
    <col min="7170" max="7172" width="3.7109375" customWidth="1"/>
    <col min="7173" max="7173" width="12.7109375" customWidth="1"/>
    <col min="7174" max="7174" width="47.42578125" customWidth="1"/>
    <col min="7175" max="7183" width="0" hidden="1" customWidth="1"/>
    <col min="7184" max="7184" width="11.7109375" customWidth="1"/>
    <col min="7185" max="7185" width="6.42578125" bestFit="1" customWidth="1"/>
    <col min="7186" max="7186" width="11.7109375" customWidth="1"/>
    <col min="7187" max="7187" width="0" hidden="1" customWidth="1"/>
    <col min="7188" max="7188" width="3.7109375" customWidth="1"/>
    <col min="7189" max="7189" width="11.140625" bestFit="1" customWidth="1"/>
    <col min="7418" max="7425" width="0" hidden="1" customWidth="1"/>
    <col min="7426" max="7428" width="3.7109375" customWidth="1"/>
    <col min="7429" max="7429" width="12.7109375" customWidth="1"/>
    <col min="7430" max="7430" width="47.42578125" customWidth="1"/>
    <col min="7431" max="7439" width="0" hidden="1" customWidth="1"/>
    <col min="7440" max="7440" width="11.7109375" customWidth="1"/>
    <col min="7441" max="7441" width="6.42578125" bestFit="1" customWidth="1"/>
    <col min="7442" max="7442" width="11.7109375" customWidth="1"/>
    <col min="7443" max="7443" width="0" hidden="1" customWidth="1"/>
    <col min="7444" max="7444" width="3.7109375" customWidth="1"/>
    <col min="7445" max="7445" width="11.140625" bestFit="1" customWidth="1"/>
    <col min="7674" max="7681" width="0" hidden="1" customWidth="1"/>
    <col min="7682" max="7684" width="3.7109375" customWidth="1"/>
    <col min="7685" max="7685" width="12.7109375" customWidth="1"/>
    <col min="7686" max="7686" width="47.42578125" customWidth="1"/>
    <col min="7687" max="7695" width="0" hidden="1" customWidth="1"/>
    <col min="7696" max="7696" width="11.7109375" customWidth="1"/>
    <col min="7697" max="7697" width="6.42578125" bestFit="1" customWidth="1"/>
    <col min="7698" max="7698" width="11.7109375" customWidth="1"/>
    <col min="7699" max="7699" width="0" hidden="1" customWidth="1"/>
    <col min="7700" max="7700" width="3.7109375" customWidth="1"/>
    <col min="7701" max="7701" width="11.140625" bestFit="1" customWidth="1"/>
    <col min="7930" max="7937" width="0" hidden="1" customWidth="1"/>
    <col min="7938" max="7940" width="3.7109375" customWidth="1"/>
    <col min="7941" max="7941" width="12.7109375" customWidth="1"/>
    <col min="7942" max="7942" width="47.42578125" customWidth="1"/>
    <col min="7943" max="7951" width="0" hidden="1" customWidth="1"/>
    <col min="7952" max="7952" width="11.7109375" customWidth="1"/>
    <col min="7953" max="7953" width="6.42578125" bestFit="1" customWidth="1"/>
    <col min="7954" max="7954" width="11.7109375" customWidth="1"/>
    <col min="7955" max="7955" width="0" hidden="1" customWidth="1"/>
    <col min="7956" max="7956" width="3.7109375" customWidth="1"/>
    <col min="7957" max="7957" width="11.140625" bestFit="1" customWidth="1"/>
    <col min="8186" max="8193" width="0" hidden="1" customWidth="1"/>
    <col min="8194" max="8196" width="3.7109375" customWidth="1"/>
    <col min="8197" max="8197" width="12.7109375" customWidth="1"/>
    <col min="8198" max="8198" width="47.42578125" customWidth="1"/>
    <col min="8199" max="8207" width="0" hidden="1" customWidth="1"/>
    <col min="8208" max="8208" width="11.7109375" customWidth="1"/>
    <col min="8209" max="8209" width="6.42578125" bestFit="1" customWidth="1"/>
    <col min="8210" max="8210" width="11.7109375" customWidth="1"/>
    <col min="8211" max="8211" width="0" hidden="1" customWidth="1"/>
    <col min="8212" max="8212" width="3.7109375" customWidth="1"/>
    <col min="8213" max="8213" width="11.140625" bestFit="1" customWidth="1"/>
    <col min="8442" max="8449" width="0" hidden="1" customWidth="1"/>
    <col min="8450" max="8452" width="3.7109375" customWidth="1"/>
    <col min="8453" max="8453" width="12.7109375" customWidth="1"/>
    <col min="8454" max="8454" width="47.42578125" customWidth="1"/>
    <col min="8455" max="8463" width="0" hidden="1" customWidth="1"/>
    <col min="8464" max="8464" width="11.7109375" customWidth="1"/>
    <col min="8465" max="8465" width="6.42578125" bestFit="1" customWidth="1"/>
    <col min="8466" max="8466" width="11.7109375" customWidth="1"/>
    <col min="8467" max="8467" width="0" hidden="1" customWidth="1"/>
    <col min="8468" max="8468" width="3.7109375" customWidth="1"/>
    <col min="8469" max="8469" width="11.140625" bestFit="1" customWidth="1"/>
    <col min="8698" max="8705" width="0" hidden="1" customWidth="1"/>
    <col min="8706" max="8708" width="3.7109375" customWidth="1"/>
    <col min="8709" max="8709" width="12.7109375" customWidth="1"/>
    <col min="8710" max="8710" width="47.42578125" customWidth="1"/>
    <col min="8711" max="8719" width="0" hidden="1" customWidth="1"/>
    <col min="8720" max="8720" width="11.7109375" customWidth="1"/>
    <col min="8721" max="8721" width="6.42578125" bestFit="1" customWidth="1"/>
    <col min="8722" max="8722" width="11.7109375" customWidth="1"/>
    <col min="8723" max="8723" width="0" hidden="1" customWidth="1"/>
    <col min="8724" max="8724" width="3.7109375" customWidth="1"/>
    <col min="8725" max="8725" width="11.140625" bestFit="1" customWidth="1"/>
    <col min="8954" max="8961" width="0" hidden="1" customWidth="1"/>
    <col min="8962" max="8964" width="3.7109375" customWidth="1"/>
    <col min="8965" max="8965" width="12.7109375" customWidth="1"/>
    <col min="8966" max="8966" width="47.42578125" customWidth="1"/>
    <col min="8967" max="8975" width="0" hidden="1" customWidth="1"/>
    <col min="8976" max="8976" width="11.7109375" customWidth="1"/>
    <col min="8977" max="8977" width="6.42578125" bestFit="1" customWidth="1"/>
    <col min="8978" max="8978" width="11.7109375" customWidth="1"/>
    <col min="8979" max="8979" width="0" hidden="1" customWidth="1"/>
    <col min="8980" max="8980" width="3.7109375" customWidth="1"/>
    <col min="8981" max="8981" width="11.140625" bestFit="1" customWidth="1"/>
    <col min="9210" max="9217" width="0" hidden="1" customWidth="1"/>
    <col min="9218" max="9220" width="3.7109375" customWidth="1"/>
    <col min="9221" max="9221" width="12.7109375" customWidth="1"/>
    <col min="9222" max="9222" width="47.42578125" customWidth="1"/>
    <col min="9223" max="9231" width="0" hidden="1" customWidth="1"/>
    <col min="9232" max="9232" width="11.7109375" customWidth="1"/>
    <col min="9233" max="9233" width="6.42578125" bestFit="1" customWidth="1"/>
    <col min="9234" max="9234" width="11.7109375" customWidth="1"/>
    <col min="9235" max="9235" width="0" hidden="1" customWidth="1"/>
    <col min="9236" max="9236" width="3.7109375" customWidth="1"/>
    <col min="9237" max="9237" width="11.140625" bestFit="1" customWidth="1"/>
    <col min="9466" max="9473" width="0" hidden="1" customWidth="1"/>
    <col min="9474" max="9476" width="3.7109375" customWidth="1"/>
    <col min="9477" max="9477" width="12.7109375" customWidth="1"/>
    <col min="9478" max="9478" width="47.42578125" customWidth="1"/>
    <col min="9479" max="9487" width="0" hidden="1" customWidth="1"/>
    <col min="9488" max="9488" width="11.7109375" customWidth="1"/>
    <col min="9489" max="9489" width="6.42578125" bestFit="1" customWidth="1"/>
    <col min="9490" max="9490" width="11.7109375" customWidth="1"/>
    <col min="9491" max="9491" width="0" hidden="1" customWidth="1"/>
    <col min="9492" max="9492" width="3.7109375" customWidth="1"/>
    <col min="9493" max="9493" width="11.140625" bestFit="1" customWidth="1"/>
    <col min="9722" max="9729" width="0" hidden="1" customWidth="1"/>
    <col min="9730" max="9732" width="3.7109375" customWidth="1"/>
    <col min="9733" max="9733" width="12.7109375" customWidth="1"/>
    <col min="9734" max="9734" width="47.42578125" customWidth="1"/>
    <col min="9735" max="9743" width="0" hidden="1" customWidth="1"/>
    <col min="9744" max="9744" width="11.7109375" customWidth="1"/>
    <col min="9745" max="9745" width="6.42578125" bestFit="1" customWidth="1"/>
    <col min="9746" max="9746" width="11.7109375" customWidth="1"/>
    <col min="9747" max="9747" width="0" hidden="1" customWidth="1"/>
    <col min="9748" max="9748" width="3.7109375" customWidth="1"/>
    <col min="9749" max="9749" width="11.140625" bestFit="1" customWidth="1"/>
    <col min="9978" max="9985" width="0" hidden="1" customWidth="1"/>
    <col min="9986" max="9988" width="3.7109375" customWidth="1"/>
    <col min="9989" max="9989" width="12.7109375" customWidth="1"/>
    <col min="9990" max="9990" width="47.42578125" customWidth="1"/>
    <col min="9991" max="9999" width="0" hidden="1" customWidth="1"/>
    <col min="10000" max="10000" width="11.7109375" customWidth="1"/>
    <col min="10001" max="10001" width="6.42578125" bestFit="1" customWidth="1"/>
    <col min="10002" max="10002" width="11.7109375" customWidth="1"/>
    <col min="10003" max="10003" width="0" hidden="1" customWidth="1"/>
    <col min="10004" max="10004" width="3.7109375" customWidth="1"/>
    <col min="10005" max="10005" width="11.140625" bestFit="1" customWidth="1"/>
    <col min="10234" max="10241" width="0" hidden="1" customWidth="1"/>
    <col min="10242" max="10244" width="3.7109375" customWidth="1"/>
    <col min="10245" max="10245" width="12.7109375" customWidth="1"/>
    <col min="10246" max="10246" width="47.42578125" customWidth="1"/>
    <col min="10247" max="10255" width="0" hidden="1" customWidth="1"/>
    <col min="10256" max="10256" width="11.7109375" customWidth="1"/>
    <col min="10257" max="10257" width="6.42578125" bestFit="1" customWidth="1"/>
    <col min="10258" max="10258" width="11.7109375" customWidth="1"/>
    <col min="10259" max="10259" width="0" hidden="1" customWidth="1"/>
    <col min="10260" max="10260" width="3.7109375" customWidth="1"/>
    <col min="10261" max="10261" width="11.140625" bestFit="1" customWidth="1"/>
    <col min="10490" max="10497" width="0" hidden="1" customWidth="1"/>
    <col min="10498" max="10500" width="3.7109375" customWidth="1"/>
    <col min="10501" max="10501" width="12.7109375" customWidth="1"/>
    <col min="10502" max="10502" width="47.42578125" customWidth="1"/>
    <col min="10503" max="10511" width="0" hidden="1" customWidth="1"/>
    <col min="10512" max="10512" width="11.7109375" customWidth="1"/>
    <col min="10513" max="10513" width="6.42578125" bestFit="1" customWidth="1"/>
    <col min="10514" max="10514" width="11.7109375" customWidth="1"/>
    <col min="10515" max="10515" width="0" hidden="1" customWidth="1"/>
    <col min="10516" max="10516" width="3.7109375" customWidth="1"/>
    <col min="10517" max="10517" width="11.140625" bestFit="1" customWidth="1"/>
    <col min="10746" max="10753" width="0" hidden="1" customWidth="1"/>
    <col min="10754" max="10756" width="3.7109375" customWidth="1"/>
    <col min="10757" max="10757" width="12.7109375" customWidth="1"/>
    <col min="10758" max="10758" width="47.42578125" customWidth="1"/>
    <col min="10759" max="10767" width="0" hidden="1" customWidth="1"/>
    <col min="10768" max="10768" width="11.7109375" customWidth="1"/>
    <col min="10769" max="10769" width="6.42578125" bestFit="1" customWidth="1"/>
    <col min="10770" max="10770" width="11.7109375" customWidth="1"/>
    <col min="10771" max="10771" width="0" hidden="1" customWidth="1"/>
    <col min="10772" max="10772" width="3.7109375" customWidth="1"/>
    <col min="10773" max="10773" width="11.140625" bestFit="1" customWidth="1"/>
    <col min="11002" max="11009" width="0" hidden="1" customWidth="1"/>
    <col min="11010" max="11012" width="3.7109375" customWidth="1"/>
    <col min="11013" max="11013" width="12.7109375" customWidth="1"/>
    <col min="11014" max="11014" width="47.42578125" customWidth="1"/>
    <col min="11015" max="11023" width="0" hidden="1" customWidth="1"/>
    <col min="11024" max="11024" width="11.7109375" customWidth="1"/>
    <col min="11025" max="11025" width="6.42578125" bestFit="1" customWidth="1"/>
    <col min="11026" max="11026" width="11.7109375" customWidth="1"/>
    <col min="11027" max="11027" width="0" hidden="1" customWidth="1"/>
    <col min="11028" max="11028" width="3.7109375" customWidth="1"/>
    <col min="11029" max="11029" width="11.140625" bestFit="1" customWidth="1"/>
    <col min="11258" max="11265" width="0" hidden="1" customWidth="1"/>
    <col min="11266" max="11268" width="3.7109375" customWidth="1"/>
    <col min="11269" max="11269" width="12.7109375" customWidth="1"/>
    <col min="11270" max="11270" width="47.42578125" customWidth="1"/>
    <col min="11271" max="11279" width="0" hidden="1" customWidth="1"/>
    <col min="11280" max="11280" width="11.7109375" customWidth="1"/>
    <col min="11281" max="11281" width="6.42578125" bestFit="1" customWidth="1"/>
    <col min="11282" max="11282" width="11.7109375" customWidth="1"/>
    <col min="11283" max="11283" width="0" hidden="1" customWidth="1"/>
    <col min="11284" max="11284" width="3.7109375" customWidth="1"/>
    <col min="11285" max="11285" width="11.140625" bestFit="1" customWidth="1"/>
    <col min="11514" max="11521" width="0" hidden="1" customWidth="1"/>
    <col min="11522" max="11524" width="3.7109375" customWidth="1"/>
    <col min="11525" max="11525" width="12.7109375" customWidth="1"/>
    <col min="11526" max="11526" width="47.42578125" customWidth="1"/>
    <col min="11527" max="11535" width="0" hidden="1" customWidth="1"/>
    <col min="11536" max="11536" width="11.7109375" customWidth="1"/>
    <col min="11537" max="11537" width="6.42578125" bestFit="1" customWidth="1"/>
    <col min="11538" max="11538" width="11.7109375" customWidth="1"/>
    <col min="11539" max="11539" width="0" hidden="1" customWidth="1"/>
    <col min="11540" max="11540" width="3.7109375" customWidth="1"/>
    <col min="11541" max="11541" width="11.140625" bestFit="1" customWidth="1"/>
    <col min="11770" max="11777" width="0" hidden="1" customWidth="1"/>
    <col min="11778" max="11780" width="3.7109375" customWidth="1"/>
    <col min="11781" max="11781" width="12.7109375" customWidth="1"/>
    <col min="11782" max="11782" width="47.42578125" customWidth="1"/>
    <col min="11783" max="11791" width="0" hidden="1" customWidth="1"/>
    <col min="11792" max="11792" width="11.7109375" customWidth="1"/>
    <col min="11793" max="11793" width="6.42578125" bestFit="1" customWidth="1"/>
    <col min="11794" max="11794" width="11.7109375" customWidth="1"/>
    <col min="11795" max="11795" width="0" hidden="1" customWidth="1"/>
    <col min="11796" max="11796" width="3.7109375" customWidth="1"/>
    <col min="11797" max="11797" width="11.140625" bestFit="1" customWidth="1"/>
    <col min="12026" max="12033" width="0" hidden="1" customWidth="1"/>
    <col min="12034" max="12036" width="3.7109375" customWidth="1"/>
    <col min="12037" max="12037" width="12.7109375" customWidth="1"/>
    <col min="12038" max="12038" width="47.42578125" customWidth="1"/>
    <col min="12039" max="12047" width="0" hidden="1" customWidth="1"/>
    <col min="12048" max="12048" width="11.7109375" customWidth="1"/>
    <col min="12049" max="12049" width="6.42578125" bestFit="1" customWidth="1"/>
    <col min="12050" max="12050" width="11.7109375" customWidth="1"/>
    <col min="12051" max="12051" width="0" hidden="1" customWidth="1"/>
    <col min="12052" max="12052" width="3.7109375" customWidth="1"/>
    <col min="12053" max="12053" width="11.140625" bestFit="1" customWidth="1"/>
    <col min="12282" max="12289" width="0" hidden="1" customWidth="1"/>
    <col min="12290" max="12292" width="3.7109375" customWidth="1"/>
    <col min="12293" max="12293" width="12.7109375" customWidth="1"/>
    <col min="12294" max="12294" width="47.42578125" customWidth="1"/>
    <col min="12295" max="12303" width="0" hidden="1" customWidth="1"/>
    <col min="12304" max="12304" width="11.7109375" customWidth="1"/>
    <col min="12305" max="12305" width="6.42578125" bestFit="1" customWidth="1"/>
    <col min="12306" max="12306" width="11.7109375" customWidth="1"/>
    <col min="12307" max="12307" width="0" hidden="1" customWidth="1"/>
    <col min="12308" max="12308" width="3.7109375" customWidth="1"/>
    <col min="12309" max="12309" width="11.140625" bestFit="1" customWidth="1"/>
    <col min="12538" max="12545" width="0" hidden="1" customWidth="1"/>
    <col min="12546" max="12548" width="3.7109375" customWidth="1"/>
    <col min="12549" max="12549" width="12.7109375" customWidth="1"/>
    <col min="12550" max="12550" width="47.42578125" customWidth="1"/>
    <col min="12551" max="12559" width="0" hidden="1" customWidth="1"/>
    <col min="12560" max="12560" width="11.7109375" customWidth="1"/>
    <col min="12561" max="12561" width="6.42578125" bestFit="1" customWidth="1"/>
    <col min="12562" max="12562" width="11.7109375" customWidth="1"/>
    <col min="12563" max="12563" width="0" hidden="1" customWidth="1"/>
    <col min="12564" max="12564" width="3.7109375" customWidth="1"/>
    <col min="12565" max="12565" width="11.140625" bestFit="1" customWidth="1"/>
    <col min="12794" max="12801" width="0" hidden="1" customWidth="1"/>
    <col min="12802" max="12804" width="3.7109375" customWidth="1"/>
    <col min="12805" max="12805" width="12.7109375" customWidth="1"/>
    <col min="12806" max="12806" width="47.42578125" customWidth="1"/>
    <col min="12807" max="12815" width="0" hidden="1" customWidth="1"/>
    <col min="12816" max="12816" width="11.7109375" customWidth="1"/>
    <col min="12817" max="12817" width="6.42578125" bestFit="1" customWidth="1"/>
    <col min="12818" max="12818" width="11.7109375" customWidth="1"/>
    <col min="12819" max="12819" width="0" hidden="1" customWidth="1"/>
    <col min="12820" max="12820" width="3.7109375" customWidth="1"/>
    <col min="12821" max="12821" width="11.140625" bestFit="1" customWidth="1"/>
    <col min="13050" max="13057" width="0" hidden="1" customWidth="1"/>
    <col min="13058" max="13060" width="3.7109375" customWidth="1"/>
    <col min="13061" max="13061" width="12.7109375" customWidth="1"/>
    <col min="13062" max="13062" width="47.42578125" customWidth="1"/>
    <col min="13063" max="13071" width="0" hidden="1" customWidth="1"/>
    <col min="13072" max="13072" width="11.7109375" customWidth="1"/>
    <col min="13073" max="13073" width="6.42578125" bestFit="1" customWidth="1"/>
    <col min="13074" max="13074" width="11.7109375" customWidth="1"/>
    <col min="13075" max="13075" width="0" hidden="1" customWidth="1"/>
    <col min="13076" max="13076" width="3.7109375" customWidth="1"/>
    <col min="13077" max="13077" width="11.140625" bestFit="1" customWidth="1"/>
    <col min="13306" max="13313" width="0" hidden="1" customWidth="1"/>
    <col min="13314" max="13316" width="3.7109375" customWidth="1"/>
    <col min="13317" max="13317" width="12.7109375" customWidth="1"/>
    <col min="13318" max="13318" width="47.42578125" customWidth="1"/>
    <col min="13319" max="13327" width="0" hidden="1" customWidth="1"/>
    <col min="13328" max="13328" width="11.7109375" customWidth="1"/>
    <col min="13329" max="13329" width="6.42578125" bestFit="1" customWidth="1"/>
    <col min="13330" max="13330" width="11.7109375" customWidth="1"/>
    <col min="13331" max="13331" width="0" hidden="1" customWidth="1"/>
    <col min="13332" max="13332" width="3.7109375" customWidth="1"/>
    <col min="13333" max="13333" width="11.140625" bestFit="1" customWidth="1"/>
    <col min="13562" max="13569" width="0" hidden="1" customWidth="1"/>
    <col min="13570" max="13572" width="3.7109375" customWidth="1"/>
    <col min="13573" max="13573" width="12.7109375" customWidth="1"/>
    <col min="13574" max="13574" width="47.42578125" customWidth="1"/>
    <col min="13575" max="13583" width="0" hidden="1" customWidth="1"/>
    <col min="13584" max="13584" width="11.7109375" customWidth="1"/>
    <col min="13585" max="13585" width="6.42578125" bestFit="1" customWidth="1"/>
    <col min="13586" max="13586" width="11.7109375" customWidth="1"/>
    <col min="13587" max="13587" width="0" hidden="1" customWidth="1"/>
    <col min="13588" max="13588" width="3.7109375" customWidth="1"/>
    <col min="13589" max="13589" width="11.140625" bestFit="1" customWidth="1"/>
    <col min="13818" max="13825" width="0" hidden="1" customWidth="1"/>
    <col min="13826" max="13828" width="3.7109375" customWidth="1"/>
    <col min="13829" max="13829" width="12.7109375" customWidth="1"/>
    <col min="13830" max="13830" width="47.42578125" customWidth="1"/>
    <col min="13831" max="13839" width="0" hidden="1" customWidth="1"/>
    <col min="13840" max="13840" width="11.7109375" customWidth="1"/>
    <col min="13841" max="13841" width="6.42578125" bestFit="1" customWidth="1"/>
    <col min="13842" max="13842" width="11.7109375" customWidth="1"/>
    <col min="13843" max="13843" width="0" hidden="1" customWidth="1"/>
    <col min="13844" max="13844" width="3.7109375" customWidth="1"/>
    <col min="13845" max="13845" width="11.140625" bestFit="1" customWidth="1"/>
    <col min="14074" max="14081" width="0" hidden="1" customWidth="1"/>
    <col min="14082" max="14084" width="3.7109375" customWidth="1"/>
    <col min="14085" max="14085" width="12.7109375" customWidth="1"/>
    <col min="14086" max="14086" width="47.42578125" customWidth="1"/>
    <col min="14087" max="14095" width="0" hidden="1" customWidth="1"/>
    <col min="14096" max="14096" width="11.7109375" customWidth="1"/>
    <col min="14097" max="14097" width="6.42578125" bestFit="1" customWidth="1"/>
    <col min="14098" max="14098" width="11.7109375" customWidth="1"/>
    <col min="14099" max="14099" width="0" hidden="1" customWidth="1"/>
    <col min="14100" max="14100" width="3.7109375" customWidth="1"/>
    <col min="14101" max="14101" width="11.140625" bestFit="1" customWidth="1"/>
    <col min="14330" max="14337" width="0" hidden="1" customWidth="1"/>
    <col min="14338" max="14340" width="3.7109375" customWidth="1"/>
    <col min="14341" max="14341" width="12.7109375" customWidth="1"/>
    <col min="14342" max="14342" width="47.42578125" customWidth="1"/>
    <col min="14343" max="14351" width="0" hidden="1" customWidth="1"/>
    <col min="14352" max="14352" width="11.7109375" customWidth="1"/>
    <col min="14353" max="14353" width="6.42578125" bestFit="1" customWidth="1"/>
    <col min="14354" max="14354" width="11.7109375" customWidth="1"/>
    <col min="14355" max="14355" width="0" hidden="1" customWidth="1"/>
    <col min="14356" max="14356" width="3.7109375" customWidth="1"/>
    <col min="14357" max="14357" width="11.140625" bestFit="1" customWidth="1"/>
    <col min="14586" max="14593" width="0" hidden="1" customWidth="1"/>
    <col min="14594" max="14596" width="3.7109375" customWidth="1"/>
    <col min="14597" max="14597" width="12.7109375" customWidth="1"/>
    <col min="14598" max="14598" width="47.42578125" customWidth="1"/>
    <col min="14599" max="14607" width="0" hidden="1" customWidth="1"/>
    <col min="14608" max="14608" width="11.7109375" customWidth="1"/>
    <col min="14609" max="14609" width="6.42578125" bestFit="1" customWidth="1"/>
    <col min="14610" max="14610" width="11.7109375" customWidth="1"/>
    <col min="14611" max="14611" width="0" hidden="1" customWidth="1"/>
    <col min="14612" max="14612" width="3.7109375" customWidth="1"/>
    <col min="14613" max="14613" width="11.140625" bestFit="1" customWidth="1"/>
    <col min="14842" max="14849" width="0" hidden="1" customWidth="1"/>
    <col min="14850" max="14852" width="3.7109375" customWidth="1"/>
    <col min="14853" max="14853" width="12.7109375" customWidth="1"/>
    <col min="14854" max="14854" width="47.42578125" customWidth="1"/>
    <col min="14855" max="14863" width="0" hidden="1" customWidth="1"/>
    <col min="14864" max="14864" width="11.7109375" customWidth="1"/>
    <col min="14865" max="14865" width="6.42578125" bestFit="1" customWidth="1"/>
    <col min="14866" max="14866" width="11.7109375" customWidth="1"/>
    <col min="14867" max="14867" width="0" hidden="1" customWidth="1"/>
    <col min="14868" max="14868" width="3.7109375" customWidth="1"/>
    <col min="14869" max="14869" width="11.140625" bestFit="1" customWidth="1"/>
    <col min="15098" max="15105" width="0" hidden="1" customWidth="1"/>
    <col min="15106" max="15108" width="3.7109375" customWidth="1"/>
    <col min="15109" max="15109" width="12.7109375" customWidth="1"/>
    <col min="15110" max="15110" width="47.42578125" customWidth="1"/>
    <col min="15111" max="15119" width="0" hidden="1" customWidth="1"/>
    <col min="15120" max="15120" width="11.7109375" customWidth="1"/>
    <col min="15121" max="15121" width="6.42578125" bestFit="1" customWidth="1"/>
    <col min="15122" max="15122" width="11.7109375" customWidth="1"/>
    <col min="15123" max="15123" width="0" hidden="1" customWidth="1"/>
    <col min="15124" max="15124" width="3.7109375" customWidth="1"/>
    <col min="15125" max="15125" width="11.140625" bestFit="1" customWidth="1"/>
    <col min="15354" max="15361" width="0" hidden="1" customWidth="1"/>
    <col min="15362" max="15364" width="3.7109375" customWidth="1"/>
    <col min="15365" max="15365" width="12.7109375" customWidth="1"/>
    <col min="15366" max="15366" width="47.42578125" customWidth="1"/>
    <col min="15367" max="15375" width="0" hidden="1" customWidth="1"/>
    <col min="15376" max="15376" width="11.7109375" customWidth="1"/>
    <col min="15377" max="15377" width="6.42578125" bestFit="1" customWidth="1"/>
    <col min="15378" max="15378" width="11.7109375" customWidth="1"/>
    <col min="15379" max="15379" width="0" hidden="1" customWidth="1"/>
    <col min="15380" max="15380" width="3.7109375" customWidth="1"/>
    <col min="15381" max="15381" width="11.140625" bestFit="1" customWidth="1"/>
    <col min="15610" max="15617" width="0" hidden="1" customWidth="1"/>
    <col min="15618" max="15620" width="3.7109375" customWidth="1"/>
    <col min="15621" max="15621" width="12.7109375" customWidth="1"/>
    <col min="15622" max="15622" width="47.42578125" customWidth="1"/>
    <col min="15623" max="15631" width="0" hidden="1" customWidth="1"/>
    <col min="15632" max="15632" width="11.7109375" customWidth="1"/>
    <col min="15633" max="15633" width="6.42578125" bestFit="1" customWidth="1"/>
    <col min="15634" max="15634" width="11.7109375" customWidth="1"/>
    <col min="15635" max="15635" width="0" hidden="1" customWidth="1"/>
    <col min="15636" max="15636" width="3.7109375" customWidth="1"/>
    <col min="15637" max="15637" width="11.140625" bestFit="1" customWidth="1"/>
    <col min="15866" max="15873" width="0" hidden="1" customWidth="1"/>
    <col min="15874" max="15876" width="3.7109375" customWidth="1"/>
    <col min="15877" max="15877" width="12.7109375" customWidth="1"/>
    <col min="15878" max="15878" width="47.42578125" customWidth="1"/>
    <col min="15879" max="15887" width="0" hidden="1" customWidth="1"/>
    <col min="15888" max="15888" width="11.7109375" customWidth="1"/>
    <col min="15889" max="15889" width="6.42578125" bestFit="1" customWidth="1"/>
    <col min="15890" max="15890" width="11.7109375" customWidth="1"/>
    <col min="15891" max="15891" width="0" hidden="1" customWidth="1"/>
    <col min="15892" max="15892" width="3.7109375" customWidth="1"/>
    <col min="15893" max="15893" width="11.140625" bestFit="1" customWidth="1"/>
    <col min="16122" max="16129" width="0" hidden="1" customWidth="1"/>
    <col min="16130" max="16132" width="3.7109375" customWidth="1"/>
    <col min="16133" max="16133" width="12.7109375" customWidth="1"/>
    <col min="16134" max="16134" width="47.42578125" customWidth="1"/>
    <col min="16135" max="16143" width="0" hidden="1" customWidth="1"/>
    <col min="16144" max="16144" width="11.7109375" customWidth="1"/>
    <col min="16145" max="16145" width="6.42578125" bestFit="1" customWidth="1"/>
    <col min="16146" max="16146" width="11.7109375" customWidth="1"/>
    <col min="16147" max="16147" width="0" hidden="1" customWidth="1"/>
    <col min="16148" max="16148" width="3.7109375" customWidth="1"/>
    <col min="16149" max="16149" width="11.140625" bestFit="1" customWidth="1"/>
  </cols>
  <sheetData>
    <row r="1" spans="12:28" hidden="1"/>
    <row r="2" spans="12:28" hidden="1"/>
    <row r="3" spans="12:28" hidden="1"/>
    <row r="4" spans="12:28" ht="3" customHeight="1"/>
    <row r="5" spans="12:28" ht="26.1" customHeight="1">
      <c r="L5" s="1" t="s">
        <v>735</v>
      </c>
      <c r="M5" s="1"/>
      <c r="N5" s="1"/>
      <c r="O5" s="1"/>
      <c r="P5" s="1"/>
      <c r="Q5" s="1"/>
      <c r="R5" s="1"/>
      <c r="S5" s="1"/>
      <c r="T5" s="1"/>
    </row>
    <row r="6" spans="12:28" ht="3" customHeight="1"/>
    <row r="7" spans="12:28" hidden="1">
      <c r="O7" s="1"/>
      <c r="P7" s="1"/>
      <c r="Q7" s="1"/>
      <c r="R7" s="1"/>
      <c r="S7" s="1"/>
      <c r="T7" s="1"/>
    </row>
    <row r="8" spans="12:28">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8">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8" hidden="1">
      <c r="O10" s="1"/>
      <c r="P10" s="1"/>
      <c r="Q10" s="1"/>
      <c r="R10" s="1"/>
      <c r="S10" s="1"/>
      <c r="T10" s="1"/>
    </row>
    <row r="11" spans="12:28" hidden="1">
      <c r="Z11" t="s">
        <v>371</v>
      </c>
    </row>
    <row r="12" spans="12:28">
      <c r="O12" s="1"/>
      <c r="P12" s="1"/>
      <c r="Q12" s="1"/>
      <c r="R12" s="1"/>
      <c r="S12" s="1"/>
      <c r="T12" s="1"/>
      <c r="U12" s="1"/>
      <c r="V12" s="1"/>
      <c r="W12" s="1"/>
      <c r="X12" s="1"/>
      <c r="Y12" s="1"/>
      <c r="Z12" s="1"/>
    </row>
    <row r="13" spans="12:28" ht="14.25" customHeight="1">
      <c r="L13" s="1" t="s">
        <v>445</v>
      </c>
      <c r="M13" s="1"/>
      <c r="N13" s="1"/>
      <c r="O13" s="1"/>
      <c r="P13" s="1"/>
      <c r="Q13" s="1"/>
      <c r="R13" s="1"/>
      <c r="S13" s="1"/>
      <c r="T13" s="1"/>
      <c r="U13" s="1"/>
      <c r="V13" s="1"/>
      <c r="W13" s="1"/>
      <c r="X13" s="1"/>
      <c r="Y13" s="1"/>
      <c r="Z13" s="1"/>
      <c r="AA13" s="1"/>
      <c r="AB13" s="1" t="s">
        <v>446</v>
      </c>
    </row>
    <row r="14" spans="12:28" ht="14.25" customHeight="1">
      <c r="L14" s="1" t="s">
        <v>91</v>
      </c>
      <c r="M14" s="1" t="s">
        <v>602</v>
      </c>
      <c r="O14" s="1" t="s">
        <v>604</v>
      </c>
      <c r="P14" s="1"/>
      <c r="Q14" s="1"/>
      <c r="R14" s="1"/>
      <c r="S14" s="1"/>
      <c r="T14" s="1"/>
      <c r="U14" s="1"/>
      <c r="V14" s="1"/>
      <c r="W14" s="1"/>
      <c r="X14" s="1"/>
      <c r="Y14" s="1"/>
      <c r="Z14" s="1" t="s">
        <v>339</v>
      </c>
      <c r="AA14" s="1" t="s">
        <v>274</v>
      </c>
      <c r="AB14" s="1"/>
    </row>
    <row r="15" spans="12:28" ht="14.25" customHeight="1">
      <c r="L15" s="1"/>
      <c r="M15" s="1"/>
      <c r="O15" s="1" t="s">
        <v>617</v>
      </c>
      <c r="P15" s="1" t="s">
        <v>589</v>
      </c>
      <c r="Q15" s="1" t="s">
        <v>590</v>
      </c>
      <c r="R15" s="1" t="s">
        <v>270</v>
      </c>
      <c r="S15" s="1"/>
      <c r="T15" s="1" t="s">
        <v>270</v>
      </c>
      <c r="U15" s="1"/>
      <c r="W15" s="1" t="s">
        <v>615</v>
      </c>
      <c r="X15" s="1"/>
      <c r="Y15" s="1"/>
      <c r="Z15" s="1"/>
      <c r="AA15" s="1"/>
      <c r="AB15" s="1"/>
    </row>
    <row r="16" spans="12:28" ht="56.25" customHeight="1">
      <c r="L16" s="1"/>
      <c r="M16" s="1"/>
      <c r="O16" s="1"/>
      <c r="P16" s="1"/>
      <c r="Q16" s="1"/>
      <c r="R16" t="s">
        <v>591</v>
      </c>
      <c r="S16" t="s">
        <v>592</v>
      </c>
      <c r="T16" t="s">
        <v>593</v>
      </c>
      <c r="U16" t="s">
        <v>594</v>
      </c>
      <c r="W16" t="s">
        <v>273</v>
      </c>
      <c r="X16" s="1" t="s">
        <v>272</v>
      </c>
      <c r="Y16" s="1"/>
      <c r="Z16" s="1"/>
      <c r="AA16" s="1"/>
      <c r="AB16" s="1"/>
    </row>
    <row r="17" spans="1:32">
      <c r="K17">
        <v>1</v>
      </c>
      <c r="L17" t="s">
        <v>92</v>
      </c>
      <c r="M17" t="s">
        <v>48</v>
      </c>
      <c r="N17" t="s">
        <v>48</v>
      </c>
      <c r="O17">
        <f ca="1">OFFSET(O17,0,-1)+1</f>
        <v>3</v>
      </c>
      <c r="P17">
        <f t="shared" ref="P17:W17" ca="1" si="0">OFFSET(P17,0,-1)+1</f>
        <v>4</v>
      </c>
      <c r="Q17">
        <f t="shared" ca="1" si="0"/>
        <v>5</v>
      </c>
      <c r="R17">
        <f t="shared" ca="1" si="0"/>
        <v>6</v>
      </c>
      <c r="S17">
        <f t="shared" ca="1" si="0"/>
        <v>7</v>
      </c>
      <c r="T17">
        <f t="shared" ca="1" si="0"/>
        <v>8</v>
      </c>
      <c r="U17">
        <f t="shared" ca="1" si="0"/>
        <v>9</v>
      </c>
      <c r="V17">
        <f ca="1">OFFSET(V17,0,-1)</f>
        <v>9</v>
      </c>
      <c r="W17">
        <f t="shared" ca="1" si="0"/>
        <v>10</v>
      </c>
      <c r="X17" s="1">
        <f ca="1">OFFSET(X17,0,-1)+1</f>
        <v>11</v>
      </c>
      <c r="Y17" s="1"/>
      <c r="Z17">
        <f ca="1">OFFSET(Z17,0,-2)+1</f>
        <v>12</v>
      </c>
      <c r="AB17">
        <f ca="1">OFFSET(AB17,0,-2)+1</f>
        <v>13</v>
      </c>
    </row>
    <row r="18" spans="1:32">
      <c r="A18" s="1">
        <v>1</v>
      </c>
      <c r="L18">
        <f>mergeValue(A18)</f>
        <v>1</v>
      </c>
      <c r="M18" t="s">
        <v>19</v>
      </c>
      <c r="O18" s="1"/>
      <c r="P18" s="1"/>
      <c r="Q18" s="1"/>
      <c r="R18" s="1"/>
      <c r="S18" s="1"/>
      <c r="T18" s="1"/>
      <c r="U18" s="1"/>
      <c r="V18" s="1"/>
      <c r="W18" s="1"/>
      <c r="X18" s="1"/>
      <c r="Y18" s="1"/>
      <c r="Z18" s="1"/>
      <c r="AA18" s="1"/>
      <c r="AB18" t="s">
        <v>718</v>
      </c>
    </row>
    <row r="19" spans="1:32">
      <c r="A19" s="1"/>
      <c r="B19" s="1">
        <v>1</v>
      </c>
      <c r="L19" t="str">
        <f>mergeValue(A19) &amp;"."&amp; mergeValue(B19)</f>
        <v>1.1</v>
      </c>
      <c r="M19" t="s">
        <v>15</v>
      </c>
      <c r="O19" s="1"/>
      <c r="P19" s="1"/>
      <c r="Q19" s="1"/>
      <c r="R19" s="1"/>
      <c r="S19" s="1"/>
      <c r="T19" s="1"/>
      <c r="U19" s="1"/>
      <c r="V19" s="1"/>
      <c r="W19" s="1"/>
      <c r="X19" s="1"/>
      <c r="Y19" s="1"/>
      <c r="Z19" s="1"/>
      <c r="AA19" s="1"/>
      <c r="AB19" t="s">
        <v>459</v>
      </c>
    </row>
    <row r="20" spans="1:32">
      <c r="A20" s="1"/>
      <c r="B20" s="1"/>
      <c r="C20" s="1">
        <v>1</v>
      </c>
      <c r="L20" t="str">
        <f>mergeValue(A20) &amp;"."&amp; mergeValue(B20)&amp;"."&amp; mergeValue(C20)</f>
        <v>1.1.1</v>
      </c>
      <c r="M20" t="s">
        <v>7</v>
      </c>
      <c r="O20" s="1"/>
      <c r="P20" s="1"/>
      <c r="Q20" s="1"/>
      <c r="R20" s="1"/>
      <c r="S20" s="1"/>
      <c r="T20" s="1"/>
      <c r="U20" s="1"/>
      <c r="V20" s="1"/>
      <c r="W20" s="1"/>
      <c r="X20" s="1"/>
      <c r="Y20" s="1"/>
      <c r="Z20" s="1"/>
      <c r="AA20" s="1"/>
      <c r="AB20" t="s">
        <v>600</v>
      </c>
    </row>
    <row r="21" spans="1:32">
      <c r="A21" s="1"/>
      <c r="B21" s="1"/>
      <c r="C21" s="1"/>
      <c r="D21" s="1">
        <v>1</v>
      </c>
      <c r="L21" t="str">
        <f>mergeValue(A21) &amp;"."&amp; mergeValue(B21)&amp;"."&amp; mergeValue(C21)&amp;"."&amp; mergeValue(D21)</f>
        <v>1.1.1.1</v>
      </c>
      <c r="M21" t="s">
        <v>21</v>
      </c>
      <c r="O21" s="1"/>
      <c r="P21" s="1"/>
      <c r="Q21" s="1"/>
      <c r="R21" s="1"/>
      <c r="S21" s="1"/>
      <c r="T21" s="1"/>
      <c r="U21" s="1"/>
      <c r="V21" s="1"/>
      <c r="W21" s="1"/>
      <c r="X21" s="1"/>
      <c r="Y21" s="1"/>
      <c r="Z21" s="1"/>
      <c r="AA21" s="1"/>
      <c r="AB21" t="s">
        <v>601</v>
      </c>
    </row>
    <row r="22" spans="1:32" hidden="1">
      <c r="A22" s="1"/>
      <c r="B22" s="1"/>
      <c r="C22" s="1"/>
      <c r="D22" s="1"/>
      <c r="E22" s="1">
        <v>1</v>
      </c>
    </row>
    <row r="23" spans="1:32">
      <c r="A23" s="1"/>
      <c r="B23" s="1"/>
      <c r="C23" s="1"/>
      <c r="D23" s="1"/>
      <c r="E23" s="1"/>
      <c r="F23" s="1">
        <v>1</v>
      </c>
      <c r="I23" s="1"/>
      <c r="L23" t="str">
        <f>mergeValue(A23) &amp;"."&amp; mergeValue(B23)&amp;"."&amp; mergeValue(C23)&amp;"."&amp; mergeValue(D23)&amp;"."&amp; mergeValue(F23)</f>
        <v>1.1.1.1.1</v>
      </c>
      <c r="M23" t="s">
        <v>9</v>
      </c>
      <c r="O23" s="1"/>
      <c r="P23" s="1"/>
      <c r="Q23" s="1"/>
      <c r="R23" s="1"/>
      <c r="S23" s="1"/>
      <c r="T23" s="1"/>
      <c r="U23" s="1"/>
      <c r="V23" s="1"/>
      <c r="W23" s="1"/>
      <c r="X23" s="1"/>
      <c r="Y23" s="1"/>
      <c r="Z23" s="1"/>
      <c r="AA23" s="1"/>
      <c r="AB23" t="s">
        <v>720</v>
      </c>
      <c r="AD23" t="str">
        <f>strCheckUnique(AE23:AE28)</f>
        <v/>
      </c>
    </row>
    <row r="24" spans="1:32">
      <c r="A24" s="1"/>
      <c r="B24" s="1"/>
      <c r="C24" s="1"/>
      <c r="D24" s="1"/>
      <c r="E24" s="1"/>
      <c r="F24" s="1"/>
      <c r="G24" s="1">
        <v>1</v>
      </c>
      <c r="I24" s="1"/>
      <c r="J24" s="1"/>
      <c r="L24" t="str">
        <f>mergeValue(A24) &amp;"."&amp; mergeValue(B24)&amp;"."&amp; mergeValue(C24)&amp;"."&amp; mergeValue(D24)&amp;"."&amp; mergeValue(F24)&amp;"."&amp; mergeValue(G24)</f>
        <v>1.1.1.1.1.1</v>
      </c>
      <c r="M24" t="s">
        <v>613</v>
      </c>
      <c r="V24" t="str">
        <f>W24 &amp; "-" &amp; Y24</f>
        <v>-</v>
      </c>
      <c r="W24" s="1"/>
      <c r="X24" s="1" t="s">
        <v>83</v>
      </c>
      <c r="Y24" s="1"/>
      <c r="Z24" s="1" t="s">
        <v>84</v>
      </c>
      <c r="AB24" t="s">
        <v>738</v>
      </c>
      <c r="AC24" t="str">
        <f>strCheckDate(O24:AA24)</f>
        <v/>
      </c>
      <c r="AE24" t="str">
        <f>IF(M24="","",M24 )</f>
        <v>горячая вода в системе централизованного теплоснабжения на горячее водоснабжение</v>
      </c>
    </row>
    <row r="25" spans="1:32" ht="87.95" customHeight="1">
      <c r="A25" s="1"/>
      <c r="B25" s="1"/>
      <c r="C25" s="1"/>
      <c r="D25" s="1"/>
      <c r="E25" s="1"/>
      <c r="F25" s="1"/>
      <c r="G25" s="1"/>
      <c r="H25">
        <v>1</v>
      </c>
      <c r="I25" s="1"/>
      <c r="J25" s="1"/>
      <c r="L25" t="str">
        <f>mergeValue(A25) &amp;"."&amp; mergeValue(B25)&amp;"."&amp; mergeValue(C25)&amp;"."&amp; mergeValue(D25)&amp;"."&amp; mergeValue(F25)&amp;"."&amp; mergeValue(G25)&amp;"."&amp; mergeValue(H25)</f>
        <v>1.1.1.1.1.1.1</v>
      </c>
      <c r="V25" t="str">
        <f>W25 &amp; "-" &amp; Y25</f>
        <v>-</v>
      </c>
      <c r="W25" s="1"/>
      <c r="X25" s="1"/>
      <c r="Y25" s="1"/>
      <c r="Z25" s="1"/>
      <c r="AB25" s="1" t="s">
        <v>739</v>
      </c>
      <c r="AC25" t="str">
        <f>strCheckDate(O25:AA25)</f>
        <v/>
      </c>
    </row>
    <row r="26" spans="1:32" hidden="1">
      <c r="A26" s="1"/>
      <c r="B26" s="1"/>
      <c r="C26" s="1"/>
      <c r="D26" s="1"/>
      <c r="E26" s="1"/>
      <c r="F26" s="1"/>
      <c r="G26" s="1"/>
      <c r="I26" s="1"/>
      <c r="J26" s="1"/>
      <c r="W26" s="1"/>
      <c r="X26" s="1"/>
      <c r="Y26" s="1"/>
      <c r="Z26" s="1"/>
      <c r="AB26" s="1"/>
      <c r="AF26">
        <f ca="1">OFFSET(AF26,-1,0)</f>
        <v>0</v>
      </c>
    </row>
    <row r="27" spans="1:32" ht="15" customHeight="1">
      <c r="A27" s="1"/>
      <c r="B27" s="1"/>
      <c r="C27" s="1"/>
      <c r="D27" s="1"/>
      <c r="E27" s="1"/>
      <c r="F27" s="1"/>
      <c r="G27" s="1"/>
      <c r="I27" s="1"/>
      <c r="J27" s="1"/>
      <c r="M27" t="s">
        <v>40</v>
      </c>
      <c r="AB27" s="1"/>
    </row>
    <row r="28" spans="1:32" ht="15" customHeight="1">
      <c r="A28" s="1"/>
      <c r="B28" s="1"/>
      <c r="C28" s="1"/>
      <c r="D28" s="1"/>
      <c r="E28" s="1"/>
      <c r="F28" s="1"/>
      <c r="I28" s="1"/>
      <c r="M28" t="s">
        <v>24</v>
      </c>
    </row>
    <row r="29" spans="1:32" ht="15" customHeight="1">
      <c r="A29" s="1"/>
      <c r="B29" s="1"/>
      <c r="C29" s="1"/>
      <c r="D29" s="1"/>
      <c r="E29" s="1"/>
      <c r="M29" t="s">
        <v>10</v>
      </c>
    </row>
    <row r="30" spans="1:32" hidden="1">
      <c r="A30" s="1"/>
      <c r="B30" s="1"/>
      <c r="C30" s="1"/>
      <c r="D30" s="1"/>
    </row>
    <row r="31" spans="1:32">
      <c r="A31" s="1"/>
      <c r="B31" s="1"/>
      <c r="C31" s="1"/>
      <c r="M31" t="s">
        <v>16</v>
      </c>
    </row>
    <row r="32" spans="1:32" ht="15" customHeight="1">
      <c r="A32" s="1"/>
      <c r="B32" s="1"/>
      <c r="M32" t="s">
        <v>17</v>
      </c>
    </row>
    <row r="33" spans="1:23" ht="15" customHeight="1">
      <c r="A33" s="1"/>
      <c r="M33" t="s">
        <v>18</v>
      </c>
    </row>
    <row r="34" spans="1:23" ht="15" customHeight="1">
      <c r="M34" t="s">
        <v>308</v>
      </c>
    </row>
    <row r="35" spans="1:23" ht="3" customHeight="1"/>
    <row r="36" spans="1:23" ht="89.25" customHeight="1">
      <c r="L36">
        <v>1</v>
      </c>
      <c r="M36" s="1" t="s">
        <v>740</v>
      </c>
      <c r="N36" s="1"/>
      <c r="O36" s="1"/>
      <c r="P36" s="1"/>
      <c r="Q36" s="1"/>
      <c r="R36" s="1"/>
      <c r="S36" s="1"/>
      <c r="T36" s="1"/>
      <c r="U36" s="1"/>
      <c r="V36" s="1"/>
      <c r="W36" s="1"/>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208</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I34"/>
  <sheetViews>
    <sheetView showGridLines="0" topLeftCell="I4" workbookViewId="0"/>
  </sheetViews>
  <sheetFormatPr defaultColWidth="10.5703125" defaultRowHeight="15"/>
  <cols>
    <col min="1" max="6" width="10.5703125" hidden="1" customWidth="1"/>
    <col min="7" max="8" width="7" hidden="1" customWidth="1"/>
    <col min="9" max="11" width="3.7109375" customWidth="1"/>
    <col min="12" max="12" width="12.7109375" customWidth="1"/>
    <col min="13" max="13" width="47.42578125" customWidth="1"/>
    <col min="14" max="16" width="3.7109375" customWidth="1"/>
    <col min="17" max="17" width="23.7109375" customWidth="1"/>
    <col min="18" max="20" width="3.7109375" customWidth="1"/>
    <col min="21" max="21" width="23.7109375" customWidth="1"/>
    <col min="22" max="24" width="3.7109375" customWidth="1"/>
    <col min="25" max="27" width="23.7109375" customWidth="1"/>
    <col min="28" max="28" width="11.7109375" customWidth="1"/>
    <col min="29" max="29" width="3.7109375" customWidth="1"/>
    <col min="30" max="30" width="11.7109375" customWidth="1"/>
    <col min="31" max="31" width="8.5703125" hidden="1" customWidth="1"/>
    <col min="32" max="32" width="4.7109375" customWidth="1"/>
    <col min="33" max="33" width="115.7109375" customWidth="1"/>
    <col min="36" max="36" width="13.42578125" customWidth="1"/>
    <col min="247" max="254" width="0" hidden="1" customWidth="1"/>
    <col min="255" max="257" width="3.7109375" customWidth="1"/>
    <col min="258" max="258" width="12.7109375" customWidth="1"/>
    <col min="259" max="259" width="47.42578125" customWidth="1"/>
    <col min="260" max="260" width="5.5703125" customWidth="1"/>
    <col min="261" max="262" width="3.7109375" customWidth="1"/>
    <col min="263" max="263" width="22" customWidth="1"/>
    <col min="264" max="264" width="5.5703125" customWidth="1"/>
    <col min="265" max="266" width="3.7109375" customWidth="1"/>
    <col min="267" max="267" width="22" customWidth="1"/>
    <col min="268" max="268" width="5.5703125" customWidth="1"/>
    <col min="269" max="270" width="3.7109375" customWidth="1"/>
    <col min="271" max="271" width="22" customWidth="1"/>
    <col min="272" max="273" width="15.7109375"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2" max="282" width="13.42578125" customWidth="1"/>
    <col min="503" max="510" width="0" hidden="1" customWidth="1"/>
    <col min="511" max="513" width="3.7109375" customWidth="1"/>
    <col min="514" max="514" width="12.7109375" customWidth="1"/>
    <col min="515" max="515" width="47.42578125" customWidth="1"/>
    <col min="516" max="516" width="5.5703125" customWidth="1"/>
    <col min="517" max="518" width="3.7109375" customWidth="1"/>
    <col min="519" max="519" width="22" customWidth="1"/>
    <col min="520" max="520" width="5.5703125" customWidth="1"/>
    <col min="521" max="522" width="3.7109375" customWidth="1"/>
    <col min="523" max="523" width="22" customWidth="1"/>
    <col min="524" max="524" width="5.5703125" customWidth="1"/>
    <col min="525" max="526" width="3.7109375" customWidth="1"/>
    <col min="527" max="527" width="22" customWidth="1"/>
    <col min="528" max="529" width="15.7109375"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8" max="538" width="13.42578125" customWidth="1"/>
    <col min="759" max="766" width="0" hidden="1" customWidth="1"/>
    <col min="767" max="769" width="3.7109375" customWidth="1"/>
    <col min="770" max="770" width="12.7109375" customWidth="1"/>
    <col min="771" max="771" width="47.42578125" customWidth="1"/>
    <col min="772" max="772" width="5.5703125" customWidth="1"/>
    <col min="773" max="774" width="3.7109375" customWidth="1"/>
    <col min="775" max="775" width="22" customWidth="1"/>
    <col min="776" max="776" width="5.5703125" customWidth="1"/>
    <col min="777" max="778" width="3.7109375" customWidth="1"/>
    <col min="779" max="779" width="22" customWidth="1"/>
    <col min="780" max="780" width="5.5703125" customWidth="1"/>
    <col min="781" max="782" width="3.7109375" customWidth="1"/>
    <col min="783" max="783" width="22" customWidth="1"/>
    <col min="784" max="785" width="15.7109375"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4" max="794" width="13.42578125" customWidth="1"/>
    <col min="1015" max="1022" width="0" hidden="1" customWidth="1"/>
    <col min="1023" max="1025" width="3.7109375" customWidth="1"/>
    <col min="1026" max="1026" width="12.7109375" customWidth="1"/>
    <col min="1027" max="1027" width="47.42578125" customWidth="1"/>
    <col min="1028" max="1028" width="5.5703125" customWidth="1"/>
    <col min="1029" max="1030" width="3.7109375" customWidth="1"/>
    <col min="1031" max="1031" width="22" customWidth="1"/>
    <col min="1032" max="1032" width="5.5703125" customWidth="1"/>
    <col min="1033" max="1034" width="3.7109375" customWidth="1"/>
    <col min="1035" max="1035" width="22" customWidth="1"/>
    <col min="1036" max="1036" width="5.5703125" customWidth="1"/>
    <col min="1037" max="1038" width="3.7109375" customWidth="1"/>
    <col min="1039" max="1039" width="22" customWidth="1"/>
    <col min="1040" max="1041" width="15.7109375"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0" max="1050" width="13.42578125" customWidth="1"/>
    <col min="1271" max="1278" width="0" hidden="1" customWidth="1"/>
    <col min="1279" max="1281" width="3.7109375" customWidth="1"/>
    <col min="1282" max="1282" width="12.7109375" customWidth="1"/>
    <col min="1283" max="1283" width="47.42578125" customWidth="1"/>
    <col min="1284" max="1284" width="5.5703125" customWidth="1"/>
    <col min="1285" max="1286" width="3.7109375" customWidth="1"/>
    <col min="1287" max="1287" width="22" customWidth="1"/>
    <col min="1288" max="1288" width="5.5703125" customWidth="1"/>
    <col min="1289" max="1290" width="3.7109375" customWidth="1"/>
    <col min="1291" max="1291" width="22" customWidth="1"/>
    <col min="1292" max="1292" width="5.5703125" customWidth="1"/>
    <col min="1293" max="1294" width="3.7109375" customWidth="1"/>
    <col min="1295" max="1295" width="22" customWidth="1"/>
    <col min="1296" max="1297" width="15.7109375"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6" max="1306" width="13.42578125" customWidth="1"/>
    <col min="1527" max="1534" width="0" hidden="1" customWidth="1"/>
    <col min="1535" max="1537" width="3.7109375" customWidth="1"/>
    <col min="1538" max="1538" width="12.7109375" customWidth="1"/>
    <col min="1539" max="1539" width="47.42578125" customWidth="1"/>
    <col min="1540" max="1540" width="5.5703125" customWidth="1"/>
    <col min="1541" max="1542" width="3.7109375" customWidth="1"/>
    <col min="1543" max="1543" width="22" customWidth="1"/>
    <col min="1544" max="1544" width="5.5703125" customWidth="1"/>
    <col min="1545" max="1546" width="3.7109375" customWidth="1"/>
    <col min="1547" max="1547" width="22" customWidth="1"/>
    <col min="1548" max="1548" width="5.5703125" customWidth="1"/>
    <col min="1549" max="1550" width="3.7109375" customWidth="1"/>
    <col min="1551" max="1551" width="22" customWidth="1"/>
    <col min="1552" max="1553" width="15.7109375"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2" max="1562" width="13.42578125" customWidth="1"/>
    <col min="1783" max="1790" width="0" hidden="1" customWidth="1"/>
    <col min="1791" max="1793" width="3.7109375" customWidth="1"/>
    <col min="1794" max="1794" width="12.7109375" customWidth="1"/>
    <col min="1795" max="1795" width="47.42578125" customWidth="1"/>
    <col min="1796" max="1796" width="5.5703125" customWidth="1"/>
    <col min="1797" max="1798" width="3.7109375" customWidth="1"/>
    <col min="1799" max="1799" width="22" customWidth="1"/>
    <col min="1800" max="1800" width="5.5703125" customWidth="1"/>
    <col min="1801" max="1802" width="3.7109375" customWidth="1"/>
    <col min="1803" max="1803" width="22" customWidth="1"/>
    <col min="1804" max="1804" width="5.5703125" customWidth="1"/>
    <col min="1805" max="1806" width="3.7109375" customWidth="1"/>
    <col min="1807" max="1807" width="22" customWidth="1"/>
    <col min="1808" max="1809" width="15.7109375"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8" max="1818" width="13.42578125" customWidth="1"/>
    <col min="2039" max="2046" width="0" hidden="1" customWidth="1"/>
    <col min="2047" max="2049" width="3.7109375" customWidth="1"/>
    <col min="2050" max="2050" width="12.7109375" customWidth="1"/>
    <col min="2051" max="2051" width="47.42578125" customWidth="1"/>
    <col min="2052" max="2052" width="5.5703125" customWidth="1"/>
    <col min="2053" max="2054" width="3.7109375" customWidth="1"/>
    <col min="2055" max="2055" width="22" customWidth="1"/>
    <col min="2056" max="2056" width="5.5703125" customWidth="1"/>
    <col min="2057" max="2058" width="3.7109375" customWidth="1"/>
    <col min="2059" max="2059" width="22" customWidth="1"/>
    <col min="2060" max="2060" width="5.5703125" customWidth="1"/>
    <col min="2061" max="2062" width="3.7109375" customWidth="1"/>
    <col min="2063" max="2063" width="22" customWidth="1"/>
    <col min="2064" max="2065" width="15.7109375"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4" max="2074" width="13.42578125" customWidth="1"/>
    <col min="2295" max="2302" width="0" hidden="1" customWidth="1"/>
    <col min="2303" max="2305" width="3.7109375" customWidth="1"/>
    <col min="2306" max="2306" width="12.7109375" customWidth="1"/>
    <col min="2307" max="2307" width="47.42578125" customWidth="1"/>
    <col min="2308" max="2308" width="5.5703125" customWidth="1"/>
    <col min="2309" max="2310" width="3.7109375" customWidth="1"/>
    <col min="2311" max="2311" width="22" customWidth="1"/>
    <col min="2312" max="2312" width="5.5703125" customWidth="1"/>
    <col min="2313" max="2314" width="3.7109375" customWidth="1"/>
    <col min="2315" max="2315" width="22" customWidth="1"/>
    <col min="2316" max="2316" width="5.5703125" customWidth="1"/>
    <col min="2317" max="2318" width="3.7109375" customWidth="1"/>
    <col min="2319" max="2319" width="22" customWidth="1"/>
    <col min="2320" max="2321" width="15.7109375"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0" max="2330" width="13.42578125" customWidth="1"/>
    <col min="2551" max="2558" width="0" hidden="1" customWidth="1"/>
    <col min="2559" max="2561" width="3.7109375" customWidth="1"/>
    <col min="2562" max="2562" width="12.7109375" customWidth="1"/>
    <col min="2563" max="2563" width="47.42578125" customWidth="1"/>
    <col min="2564" max="2564" width="5.5703125" customWidth="1"/>
    <col min="2565" max="2566" width="3.7109375" customWidth="1"/>
    <col min="2567" max="2567" width="22" customWidth="1"/>
    <col min="2568" max="2568" width="5.5703125" customWidth="1"/>
    <col min="2569" max="2570" width="3.7109375" customWidth="1"/>
    <col min="2571" max="2571" width="22" customWidth="1"/>
    <col min="2572" max="2572" width="5.5703125" customWidth="1"/>
    <col min="2573" max="2574" width="3.7109375" customWidth="1"/>
    <col min="2575" max="2575" width="22" customWidth="1"/>
    <col min="2576" max="2577" width="15.7109375"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6" max="2586" width="13.42578125" customWidth="1"/>
    <col min="2807" max="2814" width="0" hidden="1" customWidth="1"/>
    <col min="2815" max="2817" width="3.7109375" customWidth="1"/>
    <col min="2818" max="2818" width="12.7109375" customWidth="1"/>
    <col min="2819" max="2819" width="47.42578125" customWidth="1"/>
    <col min="2820" max="2820" width="5.5703125" customWidth="1"/>
    <col min="2821" max="2822" width="3.7109375" customWidth="1"/>
    <col min="2823" max="2823" width="22" customWidth="1"/>
    <col min="2824" max="2824" width="5.5703125" customWidth="1"/>
    <col min="2825" max="2826" width="3.7109375" customWidth="1"/>
    <col min="2827" max="2827" width="22" customWidth="1"/>
    <col min="2828" max="2828" width="5.5703125" customWidth="1"/>
    <col min="2829" max="2830" width="3.7109375" customWidth="1"/>
    <col min="2831" max="2831" width="22" customWidth="1"/>
    <col min="2832" max="2833" width="15.7109375"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2" max="2842" width="13.42578125" customWidth="1"/>
    <col min="3063" max="3070" width="0" hidden="1" customWidth="1"/>
    <col min="3071" max="3073" width="3.7109375" customWidth="1"/>
    <col min="3074" max="3074" width="12.7109375" customWidth="1"/>
    <col min="3075" max="3075" width="47.42578125" customWidth="1"/>
    <col min="3076" max="3076" width="5.5703125" customWidth="1"/>
    <col min="3077" max="3078" width="3.7109375" customWidth="1"/>
    <col min="3079" max="3079" width="22" customWidth="1"/>
    <col min="3080" max="3080" width="5.5703125" customWidth="1"/>
    <col min="3081" max="3082" width="3.7109375" customWidth="1"/>
    <col min="3083" max="3083" width="22" customWidth="1"/>
    <col min="3084" max="3084" width="5.5703125" customWidth="1"/>
    <col min="3085" max="3086" width="3.7109375" customWidth="1"/>
    <col min="3087" max="3087" width="22" customWidth="1"/>
    <col min="3088" max="3089" width="15.7109375"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8" max="3098" width="13.42578125" customWidth="1"/>
    <col min="3319" max="3326" width="0" hidden="1" customWidth="1"/>
    <col min="3327" max="3329" width="3.7109375" customWidth="1"/>
    <col min="3330" max="3330" width="12.7109375" customWidth="1"/>
    <col min="3331" max="3331" width="47.42578125" customWidth="1"/>
    <col min="3332" max="3332" width="5.5703125" customWidth="1"/>
    <col min="3333" max="3334" width="3.7109375" customWidth="1"/>
    <col min="3335" max="3335" width="22" customWidth="1"/>
    <col min="3336" max="3336" width="5.5703125" customWidth="1"/>
    <col min="3337" max="3338" width="3.7109375" customWidth="1"/>
    <col min="3339" max="3339" width="22" customWidth="1"/>
    <col min="3340" max="3340" width="5.5703125" customWidth="1"/>
    <col min="3341" max="3342" width="3.7109375" customWidth="1"/>
    <col min="3343" max="3343" width="22" customWidth="1"/>
    <col min="3344" max="3345" width="15.7109375"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4" max="3354" width="13.42578125" customWidth="1"/>
    <col min="3575" max="3582" width="0" hidden="1" customWidth="1"/>
    <col min="3583" max="3585" width="3.7109375" customWidth="1"/>
    <col min="3586" max="3586" width="12.7109375" customWidth="1"/>
    <col min="3587" max="3587" width="47.42578125" customWidth="1"/>
    <col min="3588" max="3588" width="5.5703125" customWidth="1"/>
    <col min="3589" max="3590" width="3.7109375" customWidth="1"/>
    <col min="3591" max="3591" width="22" customWidth="1"/>
    <col min="3592" max="3592" width="5.5703125" customWidth="1"/>
    <col min="3593" max="3594" width="3.7109375" customWidth="1"/>
    <col min="3595" max="3595" width="22" customWidth="1"/>
    <col min="3596" max="3596" width="5.5703125" customWidth="1"/>
    <col min="3597" max="3598" width="3.7109375" customWidth="1"/>
    <col min="3599" max="3599" width="22" customWidth="1"/>
    <col min="3600" max="3601" width="15.7109375"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0" max="3610" width="13.42578125" customWidth="1"/>
    <col min="3831" max="3838" width="0" hidden="1" customWidth="1"/>
    <col min="3839" max="3841" width="3.7109375" customWidth="1"/>
    <col min="3842" max="3842" width="12.7109375" customWidth="1"/>
    <col min="3843" max="3843" width="47.42578125" customWidth="1"/>
    <col min="3844" max="3844" width="5.5703125" customWidth="1"/>
    <col min="3845" max="3846" width="3.7109375" customWidth="1"/>
    <col min="3847" max="3847" width="22" customWidth="1"/>
    <col min="3848" max="3848" width="5.5703125" customWidth="1"/>
    <col min="3849" max="3850" width="3.7109375" customWidth="1"/>
    <col min="3851" max="3851" width="22" customWidth="1"/>
    <col min="3852" max="3852" width="5.5703125" customWidth="1"/>
    <col min="3853" max="3854" width="3.7109375" customWidth="1"/>
    <col min="3855" max="3855" width="22" customWidth="1"/>
    <col min="3856" max="3857" width="15.7109375"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6" max="3866" width="13.42578125" customWidth="1"/>
    <col min="4087" max="4094" width="0" hidden="1" customWidth="1"/>
    <col min="4095" max="4097" width="3.7109375" customWidth="1"/>
    <col min="4098" max="4098" width="12.7109375" customWidth="1"/>
    <col min="4099" max="4099" width="47.42578125" customWidth="1"/>
    <col min="4100" max="4100" width="5.5703125" customWidth="1"/>
    <col min="4101" max="4102" width="3.7109375" customWidth="1"/>
    <col min="4103" max="4103" width="22" customWidth="1"/>
    <col min="4104" max="4104" width="5.5703125" customWidth="1"/>
    <col min="4105" max="4106" width="3.7109375" customWidth="1"/>
    <col min="4107" max="4107" width="22" customWidth="1"/>
    <col min="4108" max="4108" width="5.5703125" customWidth="1"/>
    <col min="4109" max="4110" width="3.7109375" customWidth="1"/>
    <col min="4111" max="4111" width="22" customWidth="1"/>
    <col min="4112" max="4113" width="15.7109375"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2" max="4122" width="13.42578125" customWidth="1"/>
    <col min="4343" max="4350" width="0" hidden="1" customWidth="1"/>
    <col min="4351" max="4353" width="3.7109375" customWidth="1"/>
    <col min="4354" max="4354" width="12.7109375" customWidth="1"/>
    <col min="4355" max="4355" width="47.42578125" customWidth="1"/>
    <col min="4356" max="4356" width="5.5703125" customWidth="1"/>
    <col min="4357" max="4358" width="3.7109375" customWidth="1"/>
    <col min="4359" max="4359" width="22" customWidth="1"/>
    <col min="4360" max="4360" width="5.5703125" customWidth="1"/>
    <col min="4361" max="4362" width="3.7109375" customWidth="1"/>
    <col min="4363" max="4363" width="22" customWidth="1"/>
    <col min="4364" max="4364" width="5.5703125" customWidth="1"/>
    <col min="4365" max="4366" width="3.7109375" customWidth="1"/>
    <col min="4367" max="4367" width="22" customWidth="1"/>
    <col min="4368" max="4369" width="15.7109375"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8" max="4378" width="13.42578125" customWidth="1"/>
    <col min="4599" max="4606" width="0" hidden="1" customWidth="1"/>
    <col min="4607" max="4609" width="3.7109375" customWidth="1"/>
    <col min="4610" max="4610" width="12.7109375" customWidth="1"/>
    <col min="4611" max="4611" width="47.42578125" customWidth="1"/>
    <col min="4612" max="4612" width="5.5703125" customWidth="1"/>
    <col min="4613" max="4614" width="3.7109375" customWidth="1"/>
    <col min="4615" max="4615" width="22" customWidth="1"/>
    <col min="4616" max="4616" width="5.5703125" customWidth="1"/>
    <col min="4617" max="4618" width="3.7109375" customWidth="1"/>
    <col min="4619" max="4619" width="22" customWidth="1"/>
    <col min="4620" max="4620" width="5.5703125" customWidth="1"/>
    <col min="4621" max="4622" width="3.7109375" customWidth="1"/>
    <col min="4623" max="4623" width="22" customWidth="1"/>
    <col min="4624" max="4625" width="15.7109375"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4" max="4634" width="13.42578125" customWidth="1"/>
    <col min="4855" max="4862" width="0" hidden="1" customWidth="1"/>
    <col min="4863" max="4865" width="3.7109375" customWidth="1"/>
    <col min="4866" max="4866" width="12.7109375" customWidth="1"/>
    <col min="4867" max="4867" width="47.42578125" customWidth="1"/>
    <col min="4868" max="4868" width="5.5703125" customWidth="1"/>
    <col min="4869" max="4870" width="3.7109375" customWidth="1"/>
    <col min="4871" max="4871" width="22" customWidth="1"/>
    <col min="4872" max="4872" width="5.5703125" customWidth="1"/>
    <col min="4873" max="4874" width="3.7109375" customWidth="1"/>
    <col min="4875" max="4875" width="22" customWidth="1"/>
    <col min="4876" max="4876" width="5.5703125" customWidth="1"/>
    <col min="4877" max="4878" width="3.7109375" customWidth="1"/>
    <col min="4879" max="4879" width="22" customWidth="1"/>
    <col min="4880" max="4881" width="15.7109375"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0" max="4890" width="13.42578125" customWidth="1"/>
    <col min="5111" max="5118" width="0" hidden="1" customWidth="1"/>
    <col min="5119" max="5121" width="3.7109375" customWidth="1"/>
    <col min="5122" max="5122" width="12.7109375" customWidth="1"/>
    <col min="5123" max="5123" width="47.42578125" customWidth="1"/>
    <col min="5124" max="5124" width="5.5703125" customWidth="1"/>
    <col min="5125" max="5126" width="3.7109375" customWidth="1"/>
    <col min="5127" max="5127" width="22" customWidth="1"/>
    <col min="5128" max="5128" width="5.5703125" customWidth="1"/>
    <col min="5129" max="5130" width="3.7109375" customWidth="1"/>
    <col min="5131" max="5131" width="22" customWidth="1"/>
    <col min="5132" max="5132" width="5.5703125" customWidth="1"/>
    <col min="5133" max="5134" width="3.7109375" customWidth="1"/>
    <col min="5135" max="5135" width="22" customWidth="1"/>
    <col min="5136" max="5137" width="15.7109375"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6" max="5146" width="13.42578125" customWidth="1"/>
    <col min="5367" max="5374" width="0" hidden="1" customWidth="1"/>
    <col min="5375" max="5377" width="3.7109375" customWidth="1"/>
    <col min="5378" max="5378" width="12.7109375" customWidth="1"/>
    <col min="5379" max="5379" width="47.42578125" customWidth="1"/>
    <col min="5380" max="5380" width="5.5703125" customWidth="1"/>
    <col min="5381" max="5382" width="3.7109375" customWidth="1"/>
    <col min="5383" max="5383" width="22" customWidth="1"/>
    <col min="5384" max="5384" width="5.5703125" customWidth="1"/>
    <col min="5385" max="5386" width="3.7109375" customWidth="1"/>
    <col min="5387" max="5387" width="22" customWidth="1"/>
    <col min="5388" max="5388" width="5.5703125" customWidth="1"/>
    <col min="5389" max="5390" width="3.7109375" customWidth="1"/>
    <col min="5391" max="5391" width="22" customWidth="1"/>
    <col min="5392" max="5393" width="15.7109375"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2" max="5402" width="13.42578125" customWidth="1"/>
    <col min="5623" max="5630" width="0" hidden="1" customWidth="1"/>
    <col min="5631" max="5633" width="3.7109375" customWidth="1"/>
    <col min="5634" max="5634" width="12.7109375" customWidth="1"/>
    <col min="5635" max="5635" width="47.42578125" customWidth="1"/>
    <col min="5636" max="5636" width="5.5703125" customWidth="1"/>
    <col min="5637" max="5638" width="3.7109375" customWidth="1"/>
    <col min="5639" max="5639" width="22" customWidth="1"/>
    <col min="5640" max="5640" width="5.5703125" customWidth="1"/>
    <col min="5641" max="5642" width="3.7109375" customWidth="1"/>
    <col min="5643" max="5643" width="22" customWidth="1"/>
    <col min="5644" max="5644" width="5.5703125" customWidth="1"/>
    <col min="5645" max="5646" width="3.7109375" customWidth="1"/>
    <col min="5647" max="5647" width="22" customWidth="1"/>
    <col min="5648" max="5649" width="15.7109375"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8" max="5658" width="13.42578125" customWidth="1"/>
    <col min="5879" max="5886" width="0" hidden="1" customWidth="1"/>
    <col min="5887" max="5889" width="3.7109375" customWidth="1"/>
    <col min="5890" max="5890" width="12.7109375" customWidth="1"/>
    <col min="5891" max="5891" width="47.42578125" customWidth="1"/>
    <col min="5892" max="5892" width="5.5703125" customWidth="1"/>
    <col min="5893" max="5894" width="3.7109375" customWidth="1"/>
    <col min="5895" max="5895" width="22" customWidth="1"/>
    <col min="5896" max="5896" width="5.5703125" customWidth="1"/>
    <col min="5897" max="5898" width="3.7109375" customWidth="1"/>
    <col min="5899" max="5899" width="22" customWidth="1"/>
    <col min="5900" max="5900" width="5.5703125" customWidth="1"/>
    <col min="5901" max="5902" width="3.7109375" customWidth="1"/>
    <col min="5903" max="5903" width="22" customWidth="1"/>
    <col min="5904" max="5905" width="15.7109375"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4" max="5914" width="13.42578125" customWidth="1"/>
    <col min="6135" max="6142" width="0" hidden="1" customWidth="1"/>
    <col min="6143" max="6145" width="3.7109375" customWidth="1"/>
    <col min="6146" max="6146" width="12.7109375" customWidth="1"/>
    <col min="6147" max="6147" width="47.42578125" customWidth="1"/>
    <col min="6148" max="6148" width="5.5703125" customWidth="1"/>
    <col min="6149" max="6150" width="3.7109375" customWidth="1"/>
    <col min="6151" max="6151" width="22" customWidth="1"/>
    <col min="6152" max="6152" width="5.5703125" customWidth="1"/>
    <col min="6153" max="6154" width="3.7109375" customWidth="1"/>
    <col min="6155" max="6155" width="22" customWidth="1"/>
    <col min="6156" max="6156" width="5.5703125" customWidth="1"/>
    <col min="6157" max="6158" width="3.7109375" customWidth="1"/>
    <col min="6159" max="6159" width="22" customWidth="1"/>
    <col min="6160" max="6161" width="15.7109375"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0" max="6170" width="13.42578125" customWidth="1"/>
    <col min="6391" max="6398" width="0" hidden="1" customWidth="1"/>
    <col min="6399" max="6401" width="3.7109375" customWidth="1"/>
    <col min="6402" max="6402" width="12.7109375" customWidth="1"/>
    <col min="6403" max="6403" width="47.42578125" customWidth="1"/>
    <col min="6404" max="6404" width="5.5703125" customWidth="1"/>
    <col min="6405" max="6406" width="3.7109375" customWidth="1"/>
    <col min="6407" max="6407" width="22" customWidth="1"/>
    <col min="6408" max="6408" width="5.5703125" customWidth="1"/>
    <col min="6409" max="6410" width="3.7109375" customWidth="1"/>
    <col min="6411" max="6411" width="22" customWidth="1"/>
    <col min="6412" max="6412" width="5.5703125" customWidth="1"/>
    <col min="6413" max="6414" width="3.7109375" customWidth="1"/>
    <col min="6415" max="6415" width="22" customWidth="1"/>
    <col min="6416" max="6417" width="15.7109375"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6" max="6426" width="13.42578125" customWidth="1"/>
    <col min="6647" max="6654" width="0" hidden="1" customWidth="1"/>
    <col min="6655" max="6657" width="3.7109375" customWidth="1"/>
    <col min="6658" max="6658" width="12.7109375" customWidth="1"/>
    <col min="6659" max="6659" width="47.42578125" customWidth="1"/>
    <col min="6660" max="6660" width="5.5703125" customWidth="1"/>
    <col min="6661" max="6662" width="3.7109375" customWidth="1"/>
    <col min="6663" max="6663" width="22" customWidth="1"/>
    <col min="6664" max="6664" width="5.5703125" customWidth="1"/>
    <col min="6665" max="6666" width="3.7109375" customWidth="1"/>
    <col min="6667" max="6667" width="22" customWidth="1"/>
    <col min="6668" max="6668" width="5.5703125" customWidth="1"/>
    <col min="6669" max="6670" width="3.7109375" customWidth="1"/>
    <col min="6671" max="6671" width="22" customWidth="1"/>
    <col min="6672" max="6673" width="15.7109375"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2" max="6682" width="13.42578125" customWidth="1"/>
    <col min="6903" max="6910" width="0" hidden="1" customWidth="1"/>
    <col min="6911" max="6913" width="3.7109375" customWidth="1"/>
    <col min="6914" max="6914" width="12.7109375" customWidth="1"/>
    <col min="6915" max="6915" width="47.42578125" customWidth="1"/>
    <col min="6916" max="6916" width="5.5703125" customWidth="1"/>
    <col min="6917" max="6918" width="3.7109375" customWidth="1"/>
    <col min="6919" max="6919" width="22" customWidth="1"/>
    <col min="6920" max="6920" width="5.5703125" customWidth="1"/>
    <col min="6921" max="6922" width="3.7109375" customWidth="1"/>
    <col min="6923" max="6923" width="22" customWidth="1"/>
    <col min="6924" max="6924" width="5.5703125" customWidth="1"/>
    <col min="6925" max="6926" width="3.7109375" customWidth="1"/>
    <col min="6927" max="6927" width="22" customWidth="1"/>
    <col min="6928" max="6929" width="15.7109375"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8" max="6938" width="13.42578125" customWidth="1"/>
    <col min="7159" max="7166" width="0" hidden="1" customWidth="1"/>
    <col min="7167" max="7169" width="3.7109375" customWidth="1"/>
    <col min="7170" max="7170" width="12.7109375" customWidth="1"/>
    <col min="7171" max="7171" width="47.42578125" customWidth="1"/>
    <col min="7172" max="7172" width="5.5703125" customWidth="1"/>
    <col min="7173" max="7174" width="3.7109375" customWidth="1"/>
    <col min="7175" max="7175" width="22" customWidth="1"/>
    <col min="7176" max="7176" width="5.5703125" customWidth="1"/>
    <col min="7177" max="7178" width="3.7109375" customWidth="1"/>
    <col min="7179" max="7179" width="22" customWidth="1"/>
    <col min="7180" max="7180" width="5.5703125" customWidth="1"/>
    <col min="7181" max="7182" width="3.7109375" customWidth="1"/>
    <col min="7183" max="7183" width="22" customWidth="1"/>
    <col min="7184" max="7185" width="15.7109375"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4" max="7194" width="13.42578125" customWidth="1"/>
    <col min="7415" max="7422" width="0" hidden="1" customWidth="1"/>
    <col min="7423" max="7425" width="3.7109375" customWidth="1"/>
    <col min="7426" max="7426" width="12.7109375" customWidth="1"/>
    <col min="7427" max="7427" width="47.42578125" customWidth="1"/>
    <col min="7428" max="7428" width="5.5703125" customWidth="1"/>
    <col min="7429" max="7430" width="3.7109375" customWidth="1"/>
    <col min="7431" max="7431" width="22" customWidth="1"/>
    <col min="7432" max="7432" width="5.5703125" customWidth="1"/>
    <col min="7433" max="7434" width="3.7109375" customWidth="1"/>
    <col min="7435" max="7435" width="22" customWidth="1"/>
    <col min="7436" max="7436" width="5.5703125" customWidth="1"/>
    <col min="7437" max="7438" width="3.7109375" customWidth="1"/>
    <col min="7439" max="7439" width="22" customWidth="1"/>
    <col min="7440" max="7441" width="15.7109375"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0" max="7450" width="13.42578125" customWidth="1"/>
    <col min="7671" max="7678" width="0" hidden="1" customWidth="1"/>
    <col min="7679" max="7681" width="3.7109375" customWidth="1"/>
    <col min="7682" max="7682" width="12.7109375" customWidth="1"/>
    <col min="7683" max="7683" width="47.42578125" customWidth="1"/>
    <col min="7684" max="7684" width="5.5703125" customWidth="1"/>
    <col min="7685" max="7686" width="3.7109375" customWidth="1"/>
    <col min="7687" max="7687" width="22" customWidth="1"/>
    <col min="7688" max="7688" width="5.5703125" customWidth="1"/>
    <col min="7689" max="7690" width="3.7109375" customWidth="1"/>
    <col min="7691" max="7691" width="22" customWidth="1"/>
    <col min="7692" max="7692" width="5.5703125" customWidth="1"/>
    <col min="7693" max="7694" width="3.7109375" customWidth="1"/>
    <col min="7695" max="7695" width="22" customWidth="1"/>
    <col min="7696" max="7697" width="15.7109375"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6" max="7706" width="13.42578125" customWidth="1"/>
    <col min="7927" max="7934" width="0" hidden="1" customWidth="1"/>
    <col min="7935" max="7937" width="3.7109375" customWidth="1"/>
    <col min="7938" max="7938" width="12.7109375" customWidth="1"/>
    <col min="7939" max="7939" width="47.42578125" customWidth="1"/>
    <col min="7940" max="7940" width="5.5703125" customWidth="1"/>
    <col min="7941" max="7942" width="3.7109375" customWidth="1"/>
    <col min="7943" max="7943" width="22" customWidth="1"/>
    <col min="7944" max="7944" width="5.5703125" customWidth="1"/>
    <col min="7945" max="7946" width="3.7109375" customWidth="1"/>
    <col min="7947" max="7947" width="22" customWidth="1"/>
    <col min="7948" max="7948" width="5.5703125" customWidth="1"/>
    <col min="7949" max="7950" width="3.7109375" customWidth="1"/>
    <col min="7951" max="7951" width="22" customWidth="1"/>
    <col min="7952" max="7953" width="15.7109375"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2" max="7962" width="13.42578125" customWidth="1"/>
    <col min="8183" max="8190" width="0" hidden="1" customWidth="1"/>
    <col min="8191" max="8193" width="3.7109375" customWidth="1"/>
    <col min="8194" max="8194" width="12.7109375" customWidth="1"/>
    <col min="8195" max="8195" width="47.42578125" customWidth="1"/>
    <col min="8196" max="8196" width="5.5703125" customWidth="1"/>
    <col min="8197" max="8198" width="3.7109375" customWidth="1"/>
    <col min="8199" max="8199" width="22" customWidth="1"/>
    <col min="8200" max="8200" width="5.5703125" customWidth="1"/>
    <col min="8201" max="8202" width="3.7109375" customWidth="1"/>
    <col min="8203" max="8203" width="22" customWidth="1"/>
    <col min="8204" max="8204" width="5.5703125" customWidth="1"/>
    <col min="8205" max="8206" width="3.7109375" customWidth="1"/>
    <col min="8207" max="8207" width="22" customWidth="1"/>
    <col min="8208" max="8209" width="15.7109375"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8" max="8218" width="13.42578125" customWidth="1"/>
    <col min="8439" max="8446" width="0" hidden="1" customWidth="1"/>
    <col min="8447" max="8449" width="3.7109375" customWidth="1"/>
    <col min="8450" max="8450" width="12.7109375" customWidth="1"/>
    <col min="8451" max="8451" width="47.42578125" customWidth="1"/>
    <col min="8452" max="8452" width="5.5703125" customWidth="1"/>
    <col min="8453" max="8454" width="3.7109375" customWidth="1"/>
    <col min="8455" max="8455" width="22" customWidth="1"/>
    <col min="8456" max="8456" width="5.5703125" customWidth="1"/>
    <col min="8457" max="8458" width="3.7109375" customWidth="1"/>
    <col min="8459" max="8459" width="22" customWidth="1"/>
    <col min="8460" max="8460" width="5.5703125" customWidth="1"/>
    <col min="8461" max="8462" width="3.7109375" customWidth="1"/>
    <col min="8463" max="8463" width="22" customWidth="1"/>
    <col min="8464" max="8465" width="15.7109375"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4" max="8474" width="13.42578125" customWidth="1"/>
    <col min="8695" max="8702" width="0" hidden="1" customWidth="1"/>
    <col min="8703" max="8705" width="3.7109375" customWidth="1"/>
    <col min="8706" max="8706" width="12.7109375" customWidth="1"/>
    <col min="8707" max="8707" width="47.42578125" customWidth="1"/>
    <col min="8708" max="8708" width="5.5703125" customWidth="1"/>
    <col min="8709" max="8710" width="3.7109375" customWidth="1"/>
    <col min="8711" max="8711" width="22" customWidth="1"/>
    <col min="8712" max="8712" width="5.5703125" customWidth="1"/>
    <col min="8713" max="8714" width="3.7109375" customWidth="1"/>
    <col min="8715" max="8715" width="22" customWidth="1"/>
    <col min="8716" max="8716" width="5.5703125" customWidth="1"/>
    <col min="8717" max="8718" width="3.7109375" customWidth="1"/>
    <col min="8719" max="8719" width="22" customWidth="1"/>
    <col min="8720" max="8721" width="15.7109375"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0" max="8730" width="13.42578125" customWidth="1"/>
    <col min="8951" max="8958" width="0" hidden="1" customWidth="1"/>
    <col min="8959" max="8961" width="3.7109375" customWidth="1"/>
    <col min="8962" max="8962" width="12.7109375" customWidth="1"/>
    <col min="8963" max="8963" width="47.42578125" customWidth="1"/>
    <col min="8964" max="8964" width="5.5703125" customWidth="1"/>
    <col min="8965" max="8966" width="3.7109375" customWidth="1"/>
    <col min="8967" max="8967" width="22" customWidth="1"/>
    <col min="8968" max="8968" width="5.5703125" customWidth="1"/>
    <col min="8969" max="8970" width="3.7109375" customWidth="1"/>
    <col min="8971" max="8971" width="22" customWidth="1"/>
    <col min="8972" max="8972" width="5.5703125" customWidth="1"/>
    <col min="8973" max="8974" width="3.7109375" customWidth="1"/>
    <col min="8975" max="8975" width="22" customWidth="1"/>
    <col min="8976" max="8977" width="15.7109375"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6" max="8986" width="13.42578125" customWidth="1"/>
    <col min="9207" max="9214" width="0" hidden="1" customWidth="1"/>
    <col min="9215" max="9217" width="3.7109375" customWidth="1"/>
    <col min="9218" max="9218" width="12.7109375" customWidth="1"/>
    <col min="9219" max="9219" width="47.42578125" customWidth="1"/>
    <col min="9220" max="9220" width="5.5703125" customWidth="1"/>
    <col min="9221" max="9222" width="3.7109375" customWidth="1"/>
    <col min="9223" max="9223" width="22" customWidth="1"/>
    <col min="9224" max="9224" width="5.5703125" customWidth="1"/>
    <col min="9225" max="9226" width="3.7109375" customWidth="1"/>
    <col min="9227" max="9227" width="22" customWidth="1"/>
    <col min="9228" max="9228" width="5.5703125" customWidth="1"/>
    <col min="9229" max="9230" width="3.7109375" customWidth="1"/>
    <col min="9231" max="9231" width="22" customWidth="1"/>
    <col min="9232" max="9233" width="15.7109375"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2" max="9242" width="13.42578125" customWidth="1"/>
    <col min="9463" max="9470" width="0" hidden="1" customWidth="1"/>
    <col min="9471" max="9473" width="3.7109375" customWidth="1"/>
    <col min="9474" max="9474" width="12.7109375" customWidth="1"/>
    <col min="9475" max="9475" width="47.42578125" customWidth="1"/>
    <col min="9476" max="9476" width="5.5703125" customWidth="1"/>
    <col min="9477" max="9478" width="3.7109375" customWidth="1"/>
    <col min="9479" max="9479" width="22" customWidth="1"/>
    <col min="9480" max="9480" width="5.5703125" customWidth="1"/>
    <col min="9481" max="9482" width="3.7109375" customWidth="1"/>
    <col min="9483" max="9483" width="22" customWidth="1"/>
    <col min="9484" max="9484" width="5.5703125" customWidth="1"/>
    <col min="9485" max="9486" width="3.7109375" customWidth="1"/>
    <col min="9487" max="9487" width="22" customWidth="1"/>
    <col min="9488" max="9489" width="15.7109375"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8" max="9498" width="13.42578125" customWidth="1"/>
    <col min="9719" max="9726" width="0" hidden="1" customWidth="1"/>
    <col min="9727" max="9729" width="3.7109375" customWidth="1"/>
    <col min="9730" max="9730" width="12.7109375" customWidth="1"/>
    <col min="9731" max="9731" width="47.42578125" customWidth="1"/>
    <col min="9732" max="9732" width="5.5703125" customWidth="1"/>
    <col min="9733" max="9734" width="3.7109375" customWidth="1"/>
    <col min="9735" max="9735" width="22" customWidth="1"/>
    <col min="9736" max="9736" width="5.5703125" customWidth="1"/>
    <col min="9737" max="9738" width="3.7109375" customWidth="1"/>
    <col min="9739" max="9739" width="22" customWidth="1"/>
    <col min="9740" max="9740" width="5.5703125" customWidth="1"/>
    <col min="9741" max="9742" width="3.7109375" customWidth="1"/>
    <col min="9743" max="9743" width="22" customWidth="1"/>
    <col min="9744" max="9745" width="15.7109375"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4" max="9754" width="13.42578125" customWidth="1"/>
    <col min="9975" max="9982" width="0" hidden="1" customWidth="1"/>
    <col min="9983" max="9985" width="3.7109375" customWidth="1"/>
    <col min="9986" max="9986" width="12.7109375" customWidth="1"/>
    <col min="9987" max="9987" width="47.42578125" customWidth="1"/>
    <col min="9988" max="9988" width="5.5703125" customWidth="1"/>
    <col min="9989" max="9990" width="3.7109375" customWidth="1"/>
    <col min="9991" max="9991" width="22" customWidth="1"/>
    <col min="9992" max="9992" width="5.5703125" customWidth="1"/>
    <col min="9993" max="9994" width="3.7109375" customWidth="1"/>
    <col min="9995" max="9995" width="22" customWidth="1"/>
    <col min="9996" max="9996" width="5.5703125" customWidth="1"/>
    <col min="9997" max="9998" width="3.7109375" customWidth="1"/>
    <col min="9999" max="9999" width="22" customWidth="1"/>
    <col min="10000" max="10001" width="15.7109375"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0" max="10010" width="13.42578125" customWidth="1"/>
    <col min="10231" max="10238" width="0" hidden="1" customWidth="1"/>
    <col min="10239" max="10241" width="3.7109375" customWidth="1"/>
    <col min="10242" max="10242" width="12.7109375" customWidth="1"/>
    <col min="10243" max="10243" width="47.42578125" customWidth="1"/>
    <col min="10244" max="10244" width="5.5703125" customWidth="1"/>
    <col min="10245" max="10246" width="3.7109375" customWidth="1"/>
    <col min="10247" max="10247" width="22" customWidth="1"/>
    <col min="10248" max="10248" width="5.5703125" customWidth="1"/>
    <col min="10249" max="10250" width="3.7109375" customWidth="1"/>
    <col min="10251" max="10251" width="22" customWidth="1"/>
    <col min="10252" max="10252" width="5.5703125" customWidth="1"/>
    <col min="10253" max="10254" width="3.7109375" customWidth="1"/>
    <col min="10255" max="10255" width="22" customWidth="1"/>
    <col min="10256" max="10257" width="15.7109375"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6" max="10266" width="13.42578125" customWidth="1"/>
    <col min="10487" max="10494" width="0" hidden="1" customWidth="1"/>
    <col min="10495" max="10497" width="3.7109375" customWidth="1"/>
    <col min="10498" max="10498" width="12.7109375" customWidth="1"/>
    <col min="10499" max="10499" width="47.42578125" customWidth="1"/>
    <col min="10500" max="10500" width="5.5703125" customWidth="1"/>
    <col min="10501" max="10502" width="3.7109375" customWidth="1"/>
    <col min="10503" max="10503" width="22" customWidth="1"/>
    <col min="10504" max="10504" width="5.5703125" customWidth="1"/>
    <col min="10505" max="10506" width="3.7109375" customWidth="1"/>
    <col min="10507" max="10507" width="22" customWidth="1"/>
    <col min="10508" max="10508" width="5.5703125" customWidth="1"/>
    <col min="10509" max="10510" width="3.7109375" customWidth="1"/>
    <col min="10511" max="10511" width="22" customWidth="1"/>
    <col min="10512" max="10513" width="15.7109375"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2" max="10522" width="13.42578125" customWidth="1"/>
    <col min="10743" max="10750" width="0" hidden="1" customWidth="1"/>
    <col min="10751" max="10753" width="3.7109375" customWidth="1"/>
    <col min="10754" max="10754" width="12.7109375" customWidth="1"/>
    <col min="10755" max="10755" width="47.42578125" customWidth="1"/>
    <col min="10756" max="10756" width="5.5703125" customWidth="1"/>
    <col min="10757" max="10758" width="3.7109375" customWidth="1"/>
    <col min="10759" max="10759" width="22" customWidth="1"/>
    <col min="10760" max="10760" width="5.5703125" customWidth="1"/>
    <col min="10761" max="10762" width="3.7109375" customWidth="1"/>
    <col min="10763" max="10763" width="22" customWidth="1"/>
    <col min="10764" max="10764" width="5.5703125" customWidth="1"/>
    <col min="10765" max="10766" width="3.7109375" customWidth="1"/>
    <col min="10767" max="10767" width="22" customWidth="1"/>
    <col min="10768" max="10769" width="15.7109375"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8" max="10778" width="13.42578125" customWidth="1"/>
    <col min="10999" max="11006" width="0" hidden="1" customWidth="1"/>
    <col min="11007" max="11009" width="3.7109375" customWidth="1"/>
    <col min="11010" max="11010" width="12.7109375" customWidth="1"/>
    <col min="11011" max="11011" width="47.42578125" customWidth="1"/>
    <col min="11012" max="11012" width="5.5703125" customWidth="1"/>
    <col min="11013" max="11014" width="3.7109375" customWidth="1"/>
    <col min="11015" max="11015" width="22" customWidth="1"/>
    <col min="11016" max="11016" width="5.5703125" customWidth="1"/>
    <col min="11017" max="11018" width="3.7109375" customWidth="1"/>
    <col min="11019" max="11019" width="22" customWidth="1"/>
    <col min="11020" max="11020" width="5.5703125" customWidth="1"/>
    <col min="11021" max="11022" width="3.7109375" customWidth="1"/>
    <col min="11023" max="11023" width="22" customWidth="1"/>
    <col min="11024" max="11025" width="15.7109375"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4" max="11034" width="13.42578125" customWidth="1"/>
    <col min="11255" max="11262" width="0" hidden="1" customWidth="1"/>
    <col min="11263" max="11265" width="3.7109375" customWidth="1"/>
    <col min="11266" max="11266" width="12.7109375" customWidth="1"/>
    <col min="11267" max="11267" width="47.42578125" customWidth="1"/>
    <col min="11268" max="11268" width="5.5703125" customWidth="1"/>
    <col min="11269" max="11270" width="3.7109375" customWidth="1"/>
    <col min="11271" max="11271" width="22" customWidth="1"/>
    <col min="11272" max="11272" width="5.5703125" customWidth="1"/>
    <col min="11273" max="11274" width="3.7109375" customWidth="1"/>
    <col min="11275" max="11275" width="22" customWidth="1"/>
    <col min="11276" max="11276" width="5.5703125" customWidth="1"/>
    <col min="11277" max="11278" width="3.7109375" customWidth="1"/>
    <col min="11279" max="11279" width="22" customWidth="1"/>
    <col min="11280" max="11281" width="15.7109375"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0" max="11290" width="13.42578125" customWidth="1"/>
    <col min="11511" max="11518" width="0" hidden="1" customWidth="1"/>
    <col min="11519" max="11521" width="3.7109375" customWidth="1"/>
    <col min="11522" max="11522" width="12.7109375" customWidth="1"/>
    <col min="11523" max="11523" width="47.42578125" customWidth="1"/>
    <col min="11524" max="11524" width="5.5703125" customWidth="1"/>
    <col min="11525" max="11526" width="3.7109375" customWidth="1"/>
    <col min="11527" max="11527" width="22" customWidth="1"/>
    <col min="11528" max="11528" width="5.5703125" customWidth="1"/>
    <col min="11529" max="11530" width="3.7109375" customWidth="1"/>
    <col min="11531" max="11531" width="22" customWidth="1"/>
    <col min="11532" max="11532" width="5.5703125" customWidth="1"/>
    <col min="11533" max="11534" width="3.7109375" customWidth="1"/>
    <col min="11535" max="11535" width="22" customWidth="1"/>
    <col min="11536" max="11537" width="15.7109375"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6" max="11546" width="13.42578125" customWidth="1"/>
    <col min="11767" max="11774" width="0" hidden="1" customWidth="1"/>
    <col min="11775" max="11777" width="3.7109375" customWidth="1"/>
    <col min="11778" max="11778" width="12.7109375" customWidth="1"/>
    <col min="11779" max="11779" width="47.42578125" customWidth="1"/>
    <col min="11780" max="11780" width="5.5703125" customWidth="1"/>
    <col min="11781" max="11782" width="3.7109375" customWidth="1"/>
    <col min="11783" max="11783" width="22" customWidth="1"/>
    <col min="11784" max="11784" width="5.5703125" customWidth="1"/>
    <col min="11785" max="11786" width="3.7109375" customWidth="1"/>
    <col min="11787" max="11787" width="22" customWidth="1"/>
    <col min="11788" max="11788" width="5.5703125" customWidth="1"/>
    <col min="11789" max="11790" width="3.7109375" customWidth="1"/>
    <col min="11791" max="11791" width="22" customWidth="1"/>
    <col min="11792" max="11793" width="15.7109375"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2" max="11802" width="13.42578125" customWidth="1"/>
    <col min="12023" max="12030" width="0" hidden="1" customWidth="1"/>
    <col min="12031" max="12033" width="3.7109375" customWidth="1"/>
    <col min="12034" max="12034" width="12.7109375" customWidth="1"/>
    <col min="12035" max="12035" width="47.42578125" customWidth="1"/>
    <col min="12036" max="12036" width="5.5703125" customWidth="1"/>
    <col min="12037" max="12038" width="3.7109375" customWidth="1"/>
    <col min="12039" max="12039" width="22" customWidth="1"/>
    <col min="12040" max="12040" width="5.5703125" customWidth="1"/>
    <col min="12041" max="12042" width="3.7109375" customWidth="1"/>
    <col min="12043" max="12043" width="22" customWidth="1"/>
    <col min="12044" max="12044" width="5.5703125" customWidth="1"/>
    <col min="12045" max="12046" width="3.7109375" customWidth="1"/>
    <col min="12047" max="12047" width="22" customWidth="1"/>
    <col min="12048" max="12049" width="15.7109375"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8" max="12058" width="13.42578125" customWidth="1"/>
    <col min="12279" max="12286" width="0" hidden="1" customWidth="1"/>
    <col min="12287" max="12289" width="3.7109375" customWidth="1"/>
    <col min="12290" max="12290" width="12.7109375" customWidth="1"/>
    <col min="12291" max="12291" width="47.42578125" customWidth="1"/>
    <col min="12292" max="12292" width="5.5703125" customWidth="1"/>
    <col min="12293" max="12294" width="3.7109375" customWidth="1"/>
    <col min="12295" max="12295" width="22" customWidth="1"/>
    <col min="12296" max="12296" width="5.5703125" customWidth="1"/>
    <col min="12297" max="12298" width="3.7109375" customWidth="1"/>
    <col min="12299" max="12299" width="22" customWidth="1"/>
    <col min="12300" max="12300" width="5.5703125" customWidth="1"/>
    <col min="12301" max="12302" width="3.7109375" customWidth="1"/>
    <col min="12303" max="12303" width="22" customWidth="1"/>
    <col min="12304" max="12305" width="15.7109375"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4" max="12314" width="13.42578125" customWidth="1"/>
    <col min="12535" max="12542" width="0" hidden="1" customWidth="1"/>
    <col min="12543" max="12545" width="3.7109375" customWidth="1"/>
    <col min="12546" max="12546" width="12.7109375" customWidth="1"/>
    <col min="12547" max="12547" width="47.42578125" customWidth="1"/>
    <col min="12548" max="12548" width="5.5703125" customWidth="1"/>
    <col min="12549" max="12550" width="3.7109375" customWidth="1"/>
    <col min="12551" max="12551" width="22" customWidth="1"/>
    <col min="12552" max="12552" width="5.5703125" customWidth="1"/>
    <col min="12553" max="12554" width="3.7109375" customWidth="1"/>
    <col min="12555" max="12555" width="22" customWidth="1"/>
    <col min="12556" max="12556" width="5.5703125" customWidth="1"/>
    <col min="12557" max="12558" width="3.7109375" customWidth="1"/>
    <col min="12559" max="12559" width="22" customWidth="1"/>
    <col min="12560" max="12561" width="15.7109375"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0" max="12570" width="13.42578125" customWidth="1"/>
    <col min="12791" max="12798" width="0" hidden="1" customWidth="1"/>
    <col min="12799" max="12801" width="3.7109375" customWidth="1"/>
    <col min="12802" max="12802" width="12.7109375" customWidth="1"/>
    <col min="12803" max="12803" width="47.42578125" customWidth="1"/>
    <col min="12804" max="12804" width="5.5703125" customWidth="1"/>
    <col min="12805" max="12806" width="3.7109375" customWidth="1"/>
    <col min="12807" max="12807" width="22" customWidth="1"/>
    <col min="12808" max="12808" width="5.5703125" customWidth="1"/>
    <col min="12809" max="12810" width="3.7109375" customWidth="1"/>
    <col min="12811" max="12811" width="22" customWidth="1"/>
    <col min="12812" max="12812" width="5.5703125" customWidth="1"/>
    <col min="12813" max="12814" width="3.7109375" customWidth="1"/>
    <col min="12815" max="12815" width="22" customWidth="1"/>
    <col min="12816" max="12817" width="15.7109375"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6" max="12826" width="13.42578125" customWidth="1"/>
    <col min="13047" max="13054" width="0" hidden="1" customWidth="1"/>
    <col min="13055" max="13057" width="3.7109375" customWidth="1"/>
    <col min="13058" max="13058" width="12.7109375" customWidth="1"/>
    <col min="13059" max="13059" width="47.42578125" customWidth="1"/>
    <col min="13060" max="13060" width="5.5703125" customWidth="1"/>
    <col min="13061" max="13062" width="3.7109375" customWidth="1"/>
    <col min="13063" max="13063" width="22" customWidth="1"/>
    <col min="13064" max="13064" width="5.5703125" customWidth="1"/>
    <col min="13065" max="13066" width="3.7109375" customWidth="1"/>
    <col min="13067" max="13067" width="22" customWidth="1"/>
    <col min="13068" max="13068" width="5.5703125" customWidth="1"/>
    <col min="13069" max="13070" width="3.7109375" customWidth="1"/>
    <col min="13071" max="13071" width="22" customWidth="1"/>
    <col min="13072" max="13073" width="15.7109375"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2" max="13082" width="13.42578125" customWidth="1"/>
    <col min="13303" max="13310" width="0" hidden="1" customWidth="1"/>
    <col min="13311" max="13313" width="3.7109375" customWidth="1"/>
    <col min="13314" max="13314" width="12.7109375" customWidth="1"/>
    <col min="13315" max="13315" width="47.42578125" customWidth="1"/>
    <col min="13316" max="13316" width="5.5703125" customWidth="1"/>
    <col min="13317" max="13318" width="3.7109375" customWidth="1"/>
    <col min="13319" max="13319" width="22" customWidth="1"/>
    <col min="13320" max="13320" width="5.5703125" customWidth="1"/>
    <col min="13321" max="13322" width="3.7109375" customWidth="1"/>
    <col min="13323" max="13323" width="22" customWidth="1"/>
    <col min="13324" max="13324" width="5.5703125" customWidth="1"/>
    <col min="13325" max="13326" width="3.7109375" customWidth="1"/>
    <col min="13327" max="13327" width="22" customWidth="1"/>
    <col min="13328" max="13329" width="15.7109375"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8" max="13338" width="13.42578125" customWidth="1"/>
    <col min="13559" max="13566" width="0" hidden="1" customWidth="1"/>
    <col min="13567" max="13569" width="3.7109375" customWidth="1"/>
    <col min="13570" max="13570" width="12.7109375" customWidth="1"/>
    <col min="13571" max="13571" width="47.42578125" customWidth="1"/>
    <col min="13572" max="13572" width="5.5703125" customWidth="1"/>
    <col min="13573" max="13574" width="3.7109375" customWidth="1"/>
    <col min="13575" max="13575" width="22" customWidth="1"/>
    <col min="13576" max="13576" width="5.5703125" customWidth="1"/>
    <col min="13577" max="13578" width="3.7109375" customWidth="1"/>
    <col min="13579" max="13579" width="22" customWidth="1"/>
    <col min="13580" max="13580" width="5.5703125" customWidth="1"/>
    <col min="13581" max="13582" width="3.7109375" customWidth="1"/>
    <col min="13583" max="13583" width="22" customWidth="1"/>
    <col min="13584" max="13585" width="15.7109375"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4" max="13594" width="13.42578125" customWidth="1"/>
    <col min="13815" max="13822" width="0" hidden="1" customWidth="1"/>
    <col min="13823" max="13825" width="3.7109375" customWidth="1"/>
    <col min="13826" max="13826" width="12.7109375" customWidth="1"/>
    <col min="13827" max="13827" width="47.42578125" customWidth="1"/>
    <col min="13828" max="13828" width="5.5703125" customWidth="1"/>
    <col min="13829" max="13830" width="3.7109375" customWidth="1"/>
    <col min="13831" max="13831" width="22" customWidth="1"/>
    <col min="13832" max="13832" width="5.5703125" customWidth="1"/>
    <col min="13833" max="13834" width="3.7109375" customWidth="1"/>
    <col min="13835" max="13835" width="22" customWidth="1"/>
    <col min="13836" max="13836" width="5.5703125" customWidth="1"/>
    <col min="13837" max="13838" width="3.7109375" customWidth="1"/>
    <col min="13839" max="13839" width="22" customWidth="1"/>
    <col min="13840" max="13841" width="15.7109375"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0" max="13850" width="13.42578125" customWidth="1"/>
    <col min="14071" max="14078" width="0" hidden="1" customWidth="1"/>
    <col min="14079" max="14081" width="3.7109375" customWidth="1"/>
    <col min="14082" max="14082" width="12.7109375" customWidth="1"/>
    <col min="14083" max="14083" width="47.42578125" customWidth="1"/>
    <col min="14084" max="14084" width="5.5703125" customWidth="1"/>
    <col min="14085" max="14086" width="3.7109375" customWidth="1"/>
    <col min="14087" max="14087" width="22" customWidth="1"/>
    <col min="14088" max="14088" width="5.5703125" customWidth="1"/>
    <col min="14089" max="14090" width="3.7109375" customWidth="1"/>
    <col min="14091" max="14091" width="22" customWidth="1"/>
    <col min="14092" max="14092" width="5.5703125" customWidth="1"/>
    <col min="14093" max="14094" width="3.7109375" customWidth="1"/>
    <col min="14095" max="14095" width="22" customWidth="1"/>
    <col min="14096" max="14097" width="15.7109375"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6" max="14106" width="13.42578125" customWidth="1"/>
    <col min="14327" max="14334" width="0" hidden="1" customWidth="1"/>
    <col min="14335" max="14337" width="3.7109375" customWidth="1"/>
    <col min="14338" max="14338" width="12.7109375" customWidth="1"/>
    <col min="14339" max="14339" width="47.42578125" customWidth="1"/>
    <col min="14340" max="14340" width="5.5703125" customWidth="1"/>
    <col min="14341" max="14342" width="3.7109375" customWidth="1"/>
    <col min="14343" max="14343" width="22" customWidth="1"/>
    <col min="14344" max="14344" width="5.5703125" customWidth="1"/>
    <col min="14345" max="14346" width="3.7109375" customWidth="1"/>
    <col min="14347" max="14347" width="22" customWidth="1"/>
    <col min="14348" max="14348" width="5.5703125" customWidth="1"/>
    <col min="14349" max="14350" width="3.7109375" customWidth="1"/>
    <col min="14351" max="14351" width="22" customWidth="1"/>
    <col min="14352" max="14353" width="15.7109375"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2" max="14362" width="13.42578125" customWidth="1"/>
    <col min="14583" max="14590" width="0" hidden="1" customWidth="1"/>
    <col min="14591" max="14593" width="3.7109375" customWidth="1"/>
    <col min="14594" max="14594" width="12.7109375" customWidth="1"/>
    <col min="14595" max="14595" width="47.42578125" customWidth="1"/>
    <col min="14596" max="14596" width="5.5703125" customWidth="1"/>
    <col min="14597" max="14598" width="3.7109375" customWidth="1"/>
    <col min="14599" max="14599" width="22" customWidth="1"/>
    <col min="14600" max="14600" width="5.5703125" customWidth="1"/>
    <col min="14601" max="14602" width="3.7109375" customWidth="1"/>
    <col min="14603" max="14603" width="22" customWidth="1"/>
    <col min="14604" max="14604" width="5.5703125" customWidth="1"/>
    <col min="14605" max="14606" width="3.7109375" customWidth="1"/>
    <col min="14607" max="14607" width="22" customWidth="1"/>
    <col min="14608" max="14609" width="15.7109375"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8" max="14618" width="13.42578125" customWidth="1"/>
    <col min="14839" max="14846" width="0" hidden="1" customWidth="1"/>
    <col min="14847" max="14849" width="3.7109375" customWidth="1"/>
    <col min="14850" max="14850" width="12.7109375" customWidth="1"/>
    <col min="14851" max="14851" width="47.42578125" customWidth="1"/>
    <col min="14852" max="14852" width="5.5703125" customWidth="1"/>
    <col min="14853" max="14854" width="3.7109375" customWidth="1"/>
    <col min="14855" max="14855" width="22" customWidth="1"/>
    <col min="14856" max="14856" width="5.5703125" customWidth="1"/>
    <col min="14857" max="14858" width="3.7109375" customWidth="1"/>
    <col min="14859" max="14859" width="22" customWidth="1"/>
    <col min="14860" max="14860" width="5.5703125" customWidth="1"/>
    <col min="14861" max="14862" width="3.7109375" customWidth="1"/>
    <col min="14863" max="14863" width="22" customWidth="1"/>
    <col min="14864" max="14865" width="15.7109375"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4" max="14874" width="13.42578125" customWidth="1"/>
    <col min="15095" max="15102" width="0" hidden="1" customWidth="1"/>
    <col min="15103" max="15105" width="3.7109375" customWidth="1"/>
    <col min="15106" max="15106" width="12.7109375" customWidth="1"/>
    <col min="15107" max="15107" width="47.42578125" customWidth="1"/>
    <col min="15108" max="15108" width="5.5703125" customWidth="1"/>
    <col min="15109" max="15110" width="3.7109375" customWidth="1"/>
    <col min="15111" max="15111" width="22" customWidth="1"/>
    <col min="15112" max="15112" width="5.5703125" customWidth="1"/>
    <col min="15113" max="15114" width="3.7109375" customWidth="1"/>
    <col min="15115" max="15115" width="22" customWidth="1"/>
    <col min="15116" max="15116" width="5.5703125" customWidth="1"/>
    <col min="15117" max="15118" width="3.7109375" customWidth="1"/>
    <col min="15119" max="15119" width="22" customWidth="1"/>
    <col min="15120" max="15121" width="15.7109375"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0" max="15130" width="13.42578125" customWidth="1"/>
    <col min="15351" max="15358" width="0" hidden="1" customWidth="1"/>
    <col min="15359" max="15361" width="3.7109375" customWidth="1"/>
    <col min="15362" max="15362" width="12.7109375" customWidth="1"/>
    <col min="15363" max="15363" width="47.42578125" customWidth="1"/>
    <col min="15364" max="15364" width="5.5703125" customWidth="1"/>
    <col min="15365" max="15366" width="3.7109375" customWidth="1"/>
    <col min="15367" max="15367" width="22" customWidth="1"/>
    <col min="15368" max="15368" width="5.5703125" customWidth="1"/>
    <col min="15369" max="15370" width="3.7109375" customWidth="1"/>
    <col min="15371" max="15371" width="22" customWidth="1"/>
    <col min="15372" max="15372" width="5.5703125" customWidth="1"/>
    <col min="15373" max="15374" width="3.7109375" customWidth="1"/>
    <col min="15375" max="15375" width="22" customWidth="1"/>
    <col min="15376" max="15377" width="15.7109375"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6" max="15386" width="13.42578125" customWidth="1"/>
    <col min="15607" max="15614" width="0" hidden="1" customWidth="1"/>
    <col min="15615" max="15617" width="3.7109375" customWidth="1"/>
    <col min="15618" max="15618" width="12.7109375" customWidth="1"/>
    <col min="15619" max="15619" width="47.42578125" customWidth="1"/>
    <col min="15620" max="15620" width="5.5703125" customWidth="1"/>
    <col min="15621" max="15622" width="3.7109375" customWidth="1"/>
    <col min="15623" max="15623" width="22" customWidth="1"/>
    <col min="15624" max="15624" width="5.5703125" customWidth="1"/>
    <col min="15625" max="15626" width="3.7109375" customWidth="1"/>
    <col min="15627" max="15627" width="22" customWidth="1"/>
    <col min="15628" max="15628" width="5.5703125" customWidth="1"/>
    <col min="15629" max="15630" width="3.7109375" customWidth="1"/>
    <col min="15631" max="15631" width="22" customWidth="1"/>
    <col min="15632" max="15633" width="15.7109375"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2" max="15642" width="13.42578125" customWidth="1"/>
    <col min="15863" max="15870" width="0" hidden="1" customWidth="1"/>
    <col min="15871" max="15873" width="3.7109375" customWidth="1"/>
    <col min="15874" max="15874" width="12.7109375" customWidth="1"/>
    <col min="15875" max="15875" width="47.42578125" customWidth="1"/>
    <col min="15876" max="15876" width="5.5703125" customWidth="1"/>
    <col min="15877" max="15878" width="3.7109375" customWidth="1"/>
    <col min="15879" max="15879" width="22" customWidth="1"/>
    <col min="15880" max="15880" width="5.5703125" customWidth="1"/>
    <col min="15881" max="15882" width="3.7109375" customWidth="1"/>
    <col min="15883" max="15883" width="22" customWidth="1"/>
    <col min="15884" max="15884" width="5.5703125" customWidth="1"/>
    <col min="15885" max="15886" width="3.7109375" customWidth="1"/>
    <col min="15887" max="15887" width="22" customWidth="1"/>
    <col min="15888" max="15889" width="15.7109375"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8" max="15898" width="13.42578125" customWidth="1"/>
    <col min="16119" max="16126" width="0" hidden="1" customWidth="1"/>
    <col min="16127" max="16129" width="3.7109375" customWidth="1"/>
    <col min="16130" max="16130" width="12.7109375" customWidth="1"/>
    <col min="16131" max="16131" width="47.42578125" customWidth="1"/>
    <col min="16132" max="16132" width="5.5703125" customWidth="1"/>
    <col min="16133" max="16134" width="3.7109375" customWidth="1"/>
    <col min="16135" max="16135" width="22" customWidth="1"/>
    <col min="16136" max="16136" width="5.5703125" customWidth="1"/>
    <col min="16137" max="16138" width="3.7109375" customWidth="1"/>
    <col min="16139" max="16139" width="22" customWidth="1"/>
    <col min="16140" max="16140" width="5.5703125" customWidth="1"/>
    <col min="16141" max="16142" width="3.7109375" customWidth="1"/>
    <col min="16143" max="16143" width="22" customWidth="1"/>
    <col min="16144" max="16145" width="15.7109375"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4" max="16154" width="13.42578125" customWidth="1"/>
  </cols>
  <sheetData>
    <row r="1" spans="12:33" hidden="1"/>
    <row r="2" spans="12:33" hidden="1"/>
    <row r="3" spans="12:33" hidden="1"/>
    <row r="4" spans="12:33" ht="3" customHeight="1"/>
    <row r="5" spans="12:33" ht="22.5" customHeight="1">
      <c r="L5" s="1" t="s">
        <v>745</v>
      </c>
      <c r="M5" s="1"/>
      <c r="N5" s="1"/>
      <c r="O5" s="1"/>
      <c r="P5" s="1"/>
      <c r="Q5" s="1"/>
      <c r="R5" s="1"/>
      <c r="S5" s="1"/>
      <c r="T5" s="1"/>
    </row>
    <row r="6" spans="12:33" ht="3" customHeight="1"/>
    <row r="7" spans="12:33" hidden="1">
      <c r="O7" s="1"/>
      <c r="P7" s="1"/>
      <c r="Q7" s="1"/>
      <c r="R7" s="1"/>
      <c r="S7" s="1"/>
      <c r="T7" s="1"/>
    </row>
    <row r="8" spans="12:33">
      <c r="M8" t="str">
        <f>"Дата подачи заявления об "&amp;IF(datePr_ch="","утверждении","изменении") &amp; " тарифов"</f>
        <v>Дата подачи заявления об утверждении тарифов</v>
      </c>
      <c r="N8" s="1" t="str">
        <f>IF(datePr_ch="",IF(datePr="","",datePr),datePr_ch)</f>
        <v>01.06.2020</v>
      </c>
      <c r="O8" s="1"/>
      <c r="P8" s="1"/>
      <c r="Q8" s="1"/>
      <c r="R8" s="1"/>
      <c r="S8" s="1"/>
      <c r="T8" s="1"/>
    </row>
    <row r="9" spans="12:33">
      <c r="M9" t="str">
        <f>"Номер подачи заявления об "&amp;IF(numberPr_ch="","утверждении","изменении") &amp; " тарифов"</f>
        <v>Номер подачи заявления об утверждении тарифов</v>
      </c>
      <c r="N9" s="1" t="str">
        <f>IF(numberPr_ch="",IF(numberPr="","",numberPr),numberPr_ch)</f>
        <v>1643</v>
      </c>
      <c r="O9" s="1"/>
      <c r="P9" s="1"/>
      <c r="Q9" s="1"/>
      <c r="R9" s="1"/>
      <c r="S9" s="1"/>
      <c r="T9" s="1"/>
    </row>
    <row r="10" spans="12:33" hidden="1">
      <c r="O10" s="1"/>
      <c r="P10" s="1"/>
      <c r="Q10" s="1"/>
      <c r="R10" s="1"/>
      <c r="S10" s="1"/>
      <c r="T10" s="1"/>
    </row>
    <row r="11" spans="12:33" hidden="1">
      <c r="Z11" t="s">
        <v>635</v>
      </c>
      <c r="AA11" t="s">
        <v>636</v>
      </c>
    </row>
    <row r="12" spans="12:33" hidden="1">
      <c r="L12" s="1"/>
      <c r="M12" s="1"/>
      <c r="O12" s="1"/>
      <c r="P12" s="1"/>
      <c r="Q12" s="1"/>
      <c r="R12" s="1"/>
      <c r="S12" s="1"/>
      <c r="T12" s="1"/>
      <c r="AE12" t="s">
        <v>371</v>
      </c>
    </row>
    <row r="13" spans="12:33">
      <c r="O13" s="1"/>
      <c r="P13" s="1"/>
      <c r="Q13" s="1"/>
      <c r="R13" s="1"/>
      <c r="S13" s="1"/>
      <c r="T13" s="1"/>
      <c r="Z13" s="1"/>
      <c r="AA13" s="1"/>
      <c r="AB13" s="1"/>
      <c r="AC13" s="1"/>
      <c r="AD13" s="1"/>
      <c r="AE13" s="1"/>
    </row>
    <row r="14" spans="12:33">
      <c r="L14" s="1" t="s">
        <v>445</v>
      </c>
      <c r="M14" s="1"/>
      <c r="N14" s="1"/>
      <c r="O14" s="1"/>
      <c r="P14" s="1"/>
      <c r="Q14" s="1"/>
      <c r="R14" s="1"/>
      <c r="S14" s="1"/>
      <c r="T14" s="1"/>
      <c r="U14" s="1"/>
      <c r="V14" s="1"/>
      <c r="W14" s="1"/>
      <c r="X14" s="1"/>
      <c r="Y14" s="1"/>
      <c r="Z14" s="1"/>
      <c r="AA14" s="1"/>
      <c r="AB14" s="1"/>
      <c r="AC14" s="1"/>
      <c r="AD14" s="1"/>
      <c r="AE14" s="1"/>
      <c r="AF14" s="1"/>
      <c r="AG14" s="1" t="s">
        <v>446</v>
      </c>
    </row>
    <row r="15" spans="12:33" ht="14.25" customHeight="1">
      <c r="L15" s="1" t="s">
        <v>91</v>
      </c>
      <c r="M15" s="1" t="s">
        <v>618</v>
      </c>
      <c r="N15" s="1" t="s">
        <v>597</v>
      </c>
      <c r="O15" s="1"/>
      <c r="P15" s="1"/>
      <c r="Q15" s="1"/>
      <c r="R15" s="1" t="s">
        <v>598</v>
      </c>
      <c r="S15" s="1"/>
      <c r="T15" s="1"/>
      <c r="U15" s="1"/>
      <c r="V15" s="1" t="s">
        <v>599</v>
      </c>
      <c r="W15" s="1"/>
      <c r="X15" s="1"/>
      <c r="Y15" s="1"/>
      <c r="Z15" s="1" t="s">
        <v>604</v>
      </c>
      <c r="AA15" s="1"/>
      <c r="AB15" s="1"/>
      <c r="AC15" s="1"/>
      <c r="AD15" s="1"/>
      <c r="AE15" s="1" t="s">
        <v>339</v>
      </c>
      <c r="AF15" s="1" t="s">
        <v>274</v>
      </c>
      <c r="AG15" s="1"/>
    </row>
    <row r="16" spans="12:33" ht="27.75" customHeight="1">
      <c r="L16" s="1"/>
      <c r="M16" s="1"/>
      <c r="N16" s="1"/>
      <c r="O16" s="1"/>
      <c r="P16" s="1"/>
      <c r="Q16" s="1"/>
      <c r="R16" s="1"/>
      <c r="S16" s="1"/>
      <c r="T16" s="1"/>
      <c r="U16" s="1"/>
      <c r="V16" s="1"/>
      <c r="W16" s="1"/>
      <c r="X16" s="1"/>
      <c r="Y16" s="1"/>
      <c r="Z16" s="1" t="s">
        <v>621</v>
      </c>
      <c r="AA16" s="1"/>
      <c r="AB16" s="1" t="s">
        <v>615</v>
      </c>
      <c r="AC16" s="1"/>
      <c r="AD16" s="1"/>
      <c r="AE16" s="1"/>
      <c r="AF16" s="1"/>
      <c r="AG16" s="1"/>
    </row>
    <row r="17" spans="1:35" ht="14.25" customHeight="1">
      <c r="L17" s="1"/>
      <c r="M17" s="1"/>
      <c r="N17" s="1"/>
      <c r="O17" s="1"/>
      <c r="P17" s="1"/>
      <c r="Q17" s="1"/>
      <c r="R17" s="1"/>
      <c r="S17" s="1"/>
      <c r="T17" s="1"/>
      <c r="U17" s="1"/>
      <c r="V17" s="1"/>
      <c r="W17" s="1"/>
      <c r="X17" s="1"/>
      <c r="Y17" s="1"/>
      <c r="Z17" t="s">
        <v>619</v>
      </c>
      <c r="AA17" t="s">
        <v>620</v>
      </c>
      <c r="AB17" t="s">
        <v>273</v>
      </c>
      <c r="AC17" s="1" t="s">
        <v>272</v>
      </c>
      <c r="AD17" s="1"/>
      <c r="AE17" s="1"/>
      <c r="AF17" s="1"/>
      <c r="AG17" s="1"/>
    </row>
    <row r="18" spans="1:35">
      <c r="K18">
        <v>1</v>
      </c>
      <c r="L18" t="s">
        <v>92</v>
      </c>
      <c r="M18" t="s">
        <v>48</v>
      </c>
      <c r="N18" s="1">
        <f ca="1">OFFSET(N18,0,-1)+1</f>
        <v>3</v>
      </c>
      <c r="O18" s="1"/>
      <c r="P18" s="1"/>
      <c r="Q18" s="1"/>
      <c r="R18" s="1">
        <f ca="1">OFFSET(N18,0,0)+1</f>
        <v>4</v>
      </c>
      <c r="S18" s="1"/>
      <c r="T18" s="1"/>
      <c r="U18" s="1"/>
      <c r="Y18">
        <f ca="1">OFFSET(R18,0,0)+1</f>
        <v>5</v>
      </c>
      <c r="Z18">
        <f ca="1">OFFSET(Z18,0,-1)+1</f>
        <v>6</v>
      </c>
      <c r="AA18">
        <f ca="1">OFFSET(AA18,0,-1)+1</f>
        <v>7</v>
      </c>
      <c r="AB18">
        <f ca="1">OFFSET(AB18,0,-1)+1</f>
        <v>8</v>
      </c>
      <c r="AC18" s="1">
        <f ca="1">OFFSET(AC18,0,-1)+1</f>
        <v>9</v>
      </c>
      <c r="AD18" s="1"/>
      <c r="AE18">
        <f ca="1">OFFSET(AE18,0,-2)+1</f>
        <v>10</v>
      </c>
      <c r="AG18">
        <f ca="1">OFFSET(AG18,0,-2)+1</f>
        <v>11</v>
      </c>
    </row>
    <row r="19" spans="1:35">
      <c r="A19" s="1">
        <v>1</v>
      </c>
      <c r="L19">
        <f>mergeValue(A19)</f>
        <v>1</v>
      </c>
      <c r="M19" t="s">
        <v>19</v>
      </c>
      <c r="N19" s="1"/>
      <c r="O19" s="1"/>
      <c r="P19" s="1"/>
      <c r="Q19" s="1"/>
      <c r="R19" s="1"/>
      <c r="S19" s="1"/>
      <c r="T19" s="1"/>
      <c r="U19" s="1"/>
      <c r="V19" s="1"/>
      <c r="W19" s="1"/>
      <c r="X19" s="1"/>
      <c r="Y19" s="1"/>
      <c r="Z19" s="1"/>
      <c r="AA19" s="1"/>
      <c r="AB19" s="1"/>
      <c r="AC19" s="1"/>
      <c r="AD19" s="1"/>
      <c r="AE19" s="1"/>
      <c r="AF19" s="1"/>
      <c r="AG19" t="s">
        <v>718</v>
      </c>
    </row>
    <row r="20" spans="1:35">
      <c r="A20" s="1"/>
      <c r="B20" s="1">
        <v>1</v>
      </c>
      <c r="L20" t="str">
        <f>mergeValue(A20) &amp;"."&amp; mergeValue(B20)</f>
        <v>1.1</v>
      </c>
      <c r="M20" t="s">
        <v>15</v>
      </c>
      <c r="N20" s="1"/>
      <c r="O20" s="1"/>
      <c r="P20" s="1"/>
      <c r="Q20" s="1"/>
      <c r="R20" s="1"/>
      <c r="S20" s="1"/>
      <c r="T20" s="1"/>
      <c r="U20" s="1"/>
      <c r="V20" s="1"/>
      <c r="W20" s="1"/>
      <c r="X20" s="1"/>
      <c r="Y20" s="1"/>
      <c r="Z20" s="1"/>
      <c r="AA20" s="1"/>
      <c r="AB20" s="1"/>
      <c r="AC20" s="1"/>
      <c r="AD20" s="1"/>
      <c r="AE20" s="1"/>
      <c r="AF20" s="1"/>
      <c r="AG20" t="s">
        <v>459</v>
      </c>
    </row>
    <row r="21" spans="1:35">
      <c r="A21" s="1"/>
      <c r="B21" s="1"/>
      <c r="C21" s="1">
        <v>1</v>
      </c>
      <c r="L21" t="str">
        <f>mergeValue(A21) &amp;"."&amp; mergeValue(B21)&amp;"."&amp; mergeValue(C21)</f>
        <v>1.1.1</v>
      </c>
      <c r="M21" t="s">
        <v>7</v>
      </c>
      <c r="N21" s="1"/>
      <c r="O21" s="1"/>
      <c r="P21" s="1"/>
      <c r="Q21" s="1"/>
      <c r="R21" s="1"/>
      <c r="S21" s="1"/>
      <c r="T21" s="1"/>
      <c r="U21" s="1"/>
      <c r="V21" s="1"/>
      <c r="W21" s="1"/>
      <c r="X21" s="1"/>
      <c r="Y21" s="1"/>
      <c r="Z21" s="1"/>
      <c r="AA21" s="1"/>
      <c r="AB21" s="1"/>
      <c r="AC21" s="1"/>
      <c r="AD21" s="1"/>
      <c r="AE21" s="1"/>
      <c r="AF21" s="1"/>
      <c r="AG21" t="s">
        <v>600</v>
      </c>
    </row>
    <row r="22" spans="1:35" ht="15" customHeight="1">
      <c r="A22" s="1"/>
      <c r="B22" s="1"/>
      <c r="C22" s="1"/>
      <c r="D22" s="1">
        <v>1</v>
      </c>
      <c r="L22" t="str">
        <f>mergeValue(A22) &amp;"."&amp; mergeValue(B22)&amp;"."&amp; mergeValue(C22)&amp;"."&amp; mergeValue(D22)</f>
        <v>1.1.1.1</v>
      </c>
      <c r="M22" t="s">
        <v>21</v>
      </c>
      <c r="N22" s="1"/>
      <c r="O22" s="1"/>
      <c r="P22" s="1"/>
      <c r="Q22" s="1"/>
      <c r="R22" s="1"/>
      <c r="S22" s="1"/>
      <c r="T22" s="1"/>
      <c r="U22" s="1"/>
      <c r="V22" s="1"/>
      <c r="W22" s="1"/>
      <c r="X22" s="1"/>
      <c r="Y22" s="1"/>
      <c r="Z22" s="1"/>
      <c r="AA22" s="1"/>
      <c r="AB22" s="1"/>
      <c r="AC22" s="1"/>
      <c r="AD22" s="1"/>
      <c r="AE22" s="1"/>
      <c r="AF22" s="1"/>
      <c r="AG22" t="s">
        <v>623</v>
      </c>
    </row>
    <row r="23" spans="1:35" ht="20.100000000000001" customHeight="1">
      <c r="A23" s="1"/>
      <c r="B23" s="1"/>
      <c r="C23" s="1"/>
      <c r="D23" s="1"/>
      <c r="E23" s="1">
        <v>1</v>
      </c>
      <c r="K23" s="1"/>
      <c r="L23" s="1" t="str">
        <f>mergeValue(A23) &amp;"."&amp; mergeValue(B23)&amp;"."&amp; mergeValue(C23)&amp;"."&amp; mergeValue(D23)&amp;"."&amp; mergeValue(E23)</f>
        <v>1.1.1.1.1</v>
      </c>
      <c r="M23" s="1"/>
      <c r="N23" s="1" t="s">
        <v>84</v>
      </c>
      <c r="O23" s="1"/>
      <c r="P23" s="1">
        <v>1</v>
      </c>
      <c r="Q23" s="1"/>
      <c r="R23" s="1" t="s">
        <v>84</v>
      </c>
      <c r="S23" s="1"/>
      <c r="T23" s="1">
        <v>1</v>
      </c>
      <c r="U23" s="1"/>
      <c r="V23" s="1" t="s">
        <v>84</v>
      </c>
      <c r="X23">
        <v>1</v>
      </c>
      <c r="AB23" s="1"/>
      <c r="AC23" s="1" t="s">
        <v>83</v>
      </c>
      <c r="AD23" s="1"/>
      <c r="AE23" s="1" t="s">
        <v>84</v>
      </c>
      <c r="AG23" s="1" t="s">
        <v>622</v>
      </c>
      <c r="AH23" t="str">
        <f>strCheckDate(Z24:AF24)</f>
        <v/>
      </c>
      <c r="AI23" t="str">
        <f>IF(AND(COUNTIF(AJ18:AJ27,AJ23)&gt;1,AJ23&lt;&gt;""),"ErrUnique:HasDoubleConn","")</f>
        <v/>
      </c>
    </row>
    <row r="24" spans="1:35" ht="20.100000000000001" customHeight="1">
      <c r="A24" s="1"/>
      <c r="B24" s="1"/>
      <c r="C24" s="1"/>
      <c r="D24" s="1"/>
      <c r="E24" s="1"/>
      <c r="K24" s="1"/>
      <c r="L24" s="1"/>
      <c r="M24" s="1"/>
      <c r="N24" s="1"/>
      <c r="O24" s="1"/>
      <c r="P24" s="1"/>
      <c r="Q24" s="1"/>
      <c r="R24" s="1"/>
      <c r="S24" s="1"/>
      <c r="T24" s="1"/>
      <c r="U24" s="1"/>
      <c r="V24" s="1"/>
      <c r="AA24" t="str">
        <f>AB23 &amp; "-" &amp; AD23</f>
        <v>-</v>
      </c>
      <c r="AB24" s="1"/>
      <c r="AC24" s="1"/>
      <c r="AD24" s="1"/>
      <c r="AE24" s="1"/>
      <c r="AG24" s="1"/>
    </row>
    <row r="25" spans="1:35" ht="20.100000000000001" customHeight="1">
      <c r="A25" s="1"/>
      <c r="B25" s="1"/>
      <c r="C25" s="1"/>
      <c r="D25" s="1"/>
      <c r="E25" s="1"/>
      <c r="K25" s="1"/>
      <c r="L25" s="1"/>
      <c r="M25" s="1"/>
      <c r="N25" s="1"/>
      <c r="O25" s="1"/>
      <c r="P25" s="1"/>
      <c r="Q25" s="1"/>
      <c r="R25" s="1"/>
      <c r="AG25" s="1"/>
    </row>
    <row r="26" spans="1:35" ht="20.100000000000001" customHeight="1">
      <c r="A26" s="1"/>
      <c r="B26" s="1"/>
      <c r="C26" s="1"/>
      <c r="D26" s="1"/>
      <c r="E26" s="1"/>
      <c r="K26" s="1"/>
      <c r="L26" s="1"/>
      <c r="M26" s="1"/>
      <c r="N26" s="1"/>
      <c r="AG26" s="1"/>
    </row>
    <row r="27" spans="1:35" ht="15" customHeight="1">
      <c r="A27" s="1"/>
      <c r="B27" s="1"/>
      <c r="C27" s="1"/>
      <c r="D27" s="1"/>
      <c r="M27" t="s">
        <v>5</v>
      </c>
      <c r="AG27" s="1"/>
    </row>
    <row r="28" spans="1:35" ht="15" customHeight="1">
      <c r="A28" s="1"/>
      <c r="B28" s="1"/>
      <c r="C28" s="1"/>
      <c r="M28" t="s">
        <v>16</v>
      </c>
    </row>
    <row r="29" spans="1:35" ht="15" customHeight="1">
      <c r="A29" s="1"/>
      <c r="B29" s="1"/>
      <c r="M29" t="s">
        <v>17</v>
      </c>
    </row>
    <row r="30" spans="1:35" ht="15" customHeight="1">
      <c r="A30" s="1"/>
      <c r="M30" t="s">
        <v>18</v>
      </c>
    </row>
    <row r="31" spans="1:35" ht="15" customHeight="1">
      <c r="M31" t="s">
        <v>308</v>
      </c>
    </row>
    <row r="33" spans="12:33" ht="102" customHeight="1">
      <c r="L33">
        <v>1</v>
      </c>
      <c r="M33" s="1" t="s">
        <v>747</v>
      </c>
      <c r="N33" s="1"/>
      <c r="O33" s="1"/>
      <c r="P33" s="1"/>
      <c r="Q33" s="1"/>
      <c r="R33" s="1"/>
      <c r="S33" s="1"/>
      <c r="T33" s="1"/>
      <c r="U33" s="1"/>
      <c r="V33" s="1"/>
      <c r="W33" s="1"/>
      <c r="X33" s="1"/>
      <c r="Y33" s="1"/>
      <c r="Z33" s="1"/>
      <c r="AA33" s="1"/>
      <c r="AB33" s="1"/>
      <c r="AC33" s="1"/>
      <c r="AD33" s="1"/>
      <c r="AE33" s="1"/>
      <c r="AF33" s="1"/>
      <c r="AG33" s="1"/>
    </row>
    <row r="34" spans="12:33" ht="14.25" customHeight="1"/>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207</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C7"/>
  <sheetViews>
    <sheetView showGridLines="0" workbookViewId="0"/>
  </sheetViews>
  <sheetFormatPr defaultRowHeight="15"/>
  <cols>
    <col min="1" max="1" width="30.7109375" customWidth="1"/>
    <col min="2" max="2" width="80.7109375" customWidth="1"/>
    <col min="3" max="3" width="30.7109375" customWidth="1"/>
  </cols>
  <sheetData>
    <row r="1" spans="1:3" ht="24" customHeight="1">
      <c r="A1" t="s">
        <v>69</v>
      </c>
      <c r="B1" t="s">
        <v>70</v>
      </c>
      <c r="C1" t="s">
        <v>71</v>
      </c>
    </row>
    <row r="2" spans="1:3">
      <c r="A2">
        <v>43997.394409722219</v>
      </c>
      <c r="B2" t="s">
        <v>760</v>
      </c>
      <c r="C2" t="s">
        <v>439</v>
      </c>
    </row>
    <row r="3" spans="1:3">
      <c r="A3">
        <v>43997.394432870373</v>
      </c>
      <c r="B3" t="s">
        <v>761</v>
      </c>
      <c r="C3" t="s">
        <v>439</v>
      </c>
    </row>
    <row r="4" spans="1:3">
      <c r="A4">
        <v>43997.394571759258</v>
      </c>
      <c r="B4" t="s">
        <v>760</v>
      </c>
      <c r="C4" t="s">
        <v>439</v>
      </c>
    </row>
    <row r="5" spans="1:3">
      <c r="A5">
        <v>43997.394594907404</v>
      </c>
      <c r="B5" t="s">
        <v>761</v>
      </c>
      <c r="C5" t="s">
        <v>439</v>
      </c>
    </row>
    <row r="6" spans="1:3">
      <c r="A6">
        <v>43997.398101851853</v>
      </c>
      <c r="B6" t="s">
        <v>760</v>
      </c>
      <c r="C6" t="s">
        <v>439</v>
      </c>
    </row>
    <row r="7" spans="1:3">
      <c r="A7">
        <v>43997.398113425923</v>
      </c>
      <c r="B7" t="s">
        <v>761</v>
      </c>
      <c r="C7" t="s">
        <v>439</v>
      </c>
    </row>
  </sheetData>
  <sheetProtection sheet="1" objects="1" scenarios="1" formatColumns="0" formatRows="0" autoFilter="0"/>
  <phoneticPr fontId="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Y31"/>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7.42578125" customWidth="1"/>
    <col min="14" max="14" width="2.7109375" hidden="1" customWidth="1"/>
    <col min="15" max="18" width="23.7109375" customWidth="1"/>
    <col min="19" max="19" width="11.7109375" customWidth="1"/>
    <col min="20" max="20" width="3.7109375" customWidth="1"/>
    <col min="21" max="21" width="11.7109375" customWidth="1"/>
    <col min="22" max="22" width="8.5703125" hidden="1" customWidth="1"/>
    <col min="23" max="23" width="4.7109375" customWidth="1"/>
    <col min="24" max="24" width="115.7109375" customWidth="1"/>
    <col min="247" max="254" width="0" hidden="1" customWidth="1"/>
    <col min="255" max="257" width="3.7109375" customWidth="1"/>
    <col min="258" max="258" width="12.7109375" customWidth="1"/>
    <col min="259" max="259" width="47.42578125" customWidth="1"/>
    <col min="260" max="260" width="0" hidden="1" customWidth="1"/>
    <col min="261" max="261" width="24.7109375" customWidth="1"/>
    <col min="262" max="262" width="14.7109375" customWidth="1"/>
    <col min="263" max="264" width="15.7109375" customWidth="1"/>
    <col min="265" max="265" width="11.7109375" customWidth="1"/>
    <col min="266" max="266" width="6.42578125" bestFit="1" customWidth="1"/>
    <col min="267" max="267" width="11.7109375" customWidth="1"/>
    <col min="268" max="268" width="0" hidden="1" customWidth="1"/>
    <col min="269" max="269" width="3.7109375" customWidth="1"/>
    <col min="270" max="270" width="11.140625" bestFit="1" customWidth="1"/>
    <col min="503" max="510" width="0" hidden="1" customWidth="1"/>
    <col min="511" max="513" width="3.7109375" customWidth="1"/>
    <col min="514" max="514" width="12.7109375" customWidth="1"/>
    <col min="515" max="515" width="47.42578125" customWidth="1"/>
    <col min="516" max="516" width="0" hidden="1" customWidth="1"/>
    <col min="517" max="517" width="24.7109375" customWidth="1"/>
    <col min="518" max="518" width="14.7109375" customWidth="1"/>
    <col min="519" max="520" width="15.7109375" customWidth="1"/>
    <col min="521" max="521" width="11.7109375" customWidth="1"/>
    <col min="522" max="522" width="6.42578125" bestFit="1" customWidth="1"/>
    <col min="523" max="523" width="11.7109375" customWidth="1"/>
    <col min="524" max="524" width="0" hidden="1" customWidth="1"/>
    <col min="525" max="525" width="3.7109375" customWidth="1"/>
    <col min="526" max="526" width="11.140625" bestFit="1" customWidth="1"/>
    <col min="759" max="766" width="0" hidden="1" customWidth="1"/>
    <col min="767" max="769" width="3.7109375" customWidth="1"/>
    <col min="770" max="770" width="12.7109375" customWidth="1"/>
    <col min="771" max="771" width="47.42578125" customWidth="1"/>
    <col min="772" max="772" width="0" hidden="1" customWidth="1"/>
    <col min="773" max="773" width="24.7109375" customWidth="1"/>
    <col min="774" max="774" width="14.7109375" customWidth="1"/>
    <col min="775" max="776" width="15.7109375" customWidth="1"/>
    <col min="777" max="777" width="11.7109375" customWidth="1"/>
    <col min="778" max="778" width="6.42578125" bestFit="1" customWidth="1"/>
    <col min="779" max="779" width="11.7109375" customWidth="1"/>
    <col min="780" max="780" width="0" hidden="1" customWidth="1"/>
    <col min="781" max="781" width="3.7109375" customWidth="1"/>
    <col min="782" max="782" width="11.140625" bestFit="1" customWidth="1"/>
    <col min="1015" max="1022" width="0" hidden="1" customWidth="1"/>
    <col min="1023" max="1025" width="3.7109375" customWidth="1"/>
    <col min="1026" max="1026" width="12.7109375" customWidth="1"/>
    <col min="1027" max="1027" width="47.42578125" customWidth="1"/>
    <col min="1028" max="1028" width="0" hidden="1" customWidth="1"/>
    <col min="1029" max="1029" width="24.7109375" customWidth="1"/>
    <col min="1030" max="1030" width="14.7109375" customWidth="1"/>
    <col min="1031" max="1032" width="15.7109375" customWidth="1"/>
    <col min="1033" max="1033" width="11.7109375" customWidth="1"/>
    <col min="1034" max="1034" width="6.42578125" bestFit="1" customWidth="1"/>
    <col min="1035" max="1035" width="11.7109375" customWidth="1"/>
    <col min="1036" max="1036" width="0" hidden="1" customWidth="1"/>
    <col min="1037" max="1037" width="3.7109375" customWidth="1"/>
    <col min="1038" max="1038" width="11.140625" bestFit="1" customWidth="1"/>
    <col min="1271" max="1278" width="0" hidden="1" customWidth="1"/>
    <col min="1279" max="1281" width="3.7109375" customWidth="1"/>
    <col min="1282" max="1282" width="12.7109375" customWidth="1"/>
    <col min="1283" max="1283" width="47.42578125" customWidth="1"/>
    <col min="1284" max="1284" width="0" hidden="1" customWidth="1"/>
    <col min="1285" max="1285" width="24.7109375" customWidth="1"/>
    <col min="1286" max="1286" width="14.7109375" customWidth="1"/>
    <col min="1287" max="1288" width="15.7109375" customWidth="1"/>
    <col min="1289" max="1289" width="11.7109375" customWidth="1"/>
    <col min="1290" max="1290" width="6.42578125" bestFit="1" customWidth="1"/>
    <col min="1291" max="1291" width="11.7109375" customWidth="1"/>
    <col min="1292" max="1292" width="0" hidden="1" customWidth="1"/>
    <col min="1293" max="1293" width="3.7109375" customWidth="1"/>
    <col min="1294" max="1294" width="11.140625" bestFit="1" customWidth="1"/>
    <col min="1527" max="1534" width="0" hidden="1" customWidth="1"/>
    <col min="1535" max="1537" width="3.7109375" customWidth="1"/>
    <col min="1538" max="1538" width="12.7109375" customWidth="1"/>
    <col min="1539" max="1539" width="47.42578125" customWidth="1"/>
    <col min="1540" max="1540" width="0" hidden="1" customWidth="1"/>
    <col min="1541" max="1541" width="24.7109375" customWidth="1"/>
    <col min="1542" max="1542" width="14.7109375" customWidth="1"/>
    <col min="1543" max="1544" width="15.7109375" customWidth="1"/>
    <col min="1545" max="1545" width="11.7109375" customWidth="1"/>
    <col min="1546" max="1546" width="6.42578125" bestFit="1" customWidth="1"/>
    <col min="1547" max="1547" width="11.7109375" customWidth="1"/>
    <col min="1548" max="1548" width="0" hidden="1" customWidth="1"/>
    <col min="1549" max="1549" width="3.7109375" customWidth="1"/>
    <col min="1550" max="1550" width="11.140625" bestFit="1" customWidth="1"/>
    <col min="1783" max="1790" width="0" hidden="1" customWidth="1"/>
    <col min="1791" max="1793" width="3.7109375" customWidth="1"/>
    <col min="1794" max="1794" width="12.7109375" customWidth="1"/>
    <col min="1795" max="1795" width="47.42578125" customWidth="1"/>
    <col min="1796" max="1796" width="0" hidden="1" customWidth="1"/>
    <col min="1797" max="1797" width="24.7109375" customWidth="1"/>
    <col min="1798" max="1798" width="14.7109375" customWidth="1"/>
    <col min="1799" max="1800" width="15.7109375" customWidth="1"/>
    <col min="1801" max="1801" width="11.7109375" customWidth="1"/>
    <col min="1802" max="1802" width="6.42578125" bestFit="1" customWidth="1"/>
    <col min="1803" max="1803" width="11.7109375" customWidth="1"/>
    <col min="1804" max="1804" width="0" hidden="1" customWidth="1"/>
    <col min="1805" max="1805" width="3.7109375" customWidth="1"/>
    <col min="1806" max="1806" width="11.140625" bestFit="1" customWidth="1"/>
    <col min="2039" max="2046" width="0" hidden="1" customWidth="1"/>
    <col min="2047" max="2049" width="3.7109375" customWidth="1"/>
    <col min="2050" max="2050" width="12.7109375" customWidth="1"/>
    <col min="2051" max="2051" width="47.42578125" customWidth="1"/>
    <col min="2052" max="2052" width="0" hidden="1" customWidth="1"/>
    <col min="2053" max="2053" width="24.7109375" customWidth="1"/>
    <col min="2054" max="2054" width="14.7109375" customWidth="1"/>
    <col min="2055" max="2056" width="15.7109375" customWidth="1"/>
    <col min="2057" max="2057" width="11.7109375" customWidth="1"/>
    <col min="2058" max="2058" width="6.42578125" bestFit="1" customWidth="1"/>
    <col min="2059" max="2059" width="11.7109375" customWidth="1"/>
    <col min="2060" max="2060" width="0" hidden="1" customWidth="1"/>
    <col min="2061" max="2061" width="3.7109375" customWidth="1"/>
    <col min="2062" max="2062" width="11.140625" bestFit="1" customWidth="1"/>
    <col min="2295" max="2302" width="0" hidden="1" customWidth="1"/>
    <col min="2303" max="2305" width="3.7109375" customWidth="1"/>
    <col min="2306" max="2306" width="12.7109375" customWidth="1"/>
    <col min="2307" max="2307" width="47.42578125" customWidth="1"/>
    <col min="2308" max="2308" width="0" hidden="1" customWidth="1"/>
    <col min="2309" max="2309" width="24.7109375" customWidth="1"/>
    <col min="2310" max="2310" width="14.7109375" customWidth="1"/>
    <col min="2311" max="2312" width="15.7109375" customWidth="1"/>
    <col min="2313" max="2313" width="11.7109375" customWidth="1"/>
    <col min="2314" max="2314" width="6.42578125" bestFit="1" customWidth="1"/>
    <col min="2315" max="2315" width="11.7109375" customWidth="1"/>
    <col min="2316" max="2316" width="0" hidden="1" customWidth="1"/>
    <col min="2317" max="2317" width="3.7109375" customWidth="1"/>
    <col min="2318" max="2318" width="11.140625" bestFit="1" customWidth="1"/>
    <col min="2551" max="2558" width="0" hidden="1" customWidth="1"/>
    <col min="2559" max="2561" width="3.7109375" customWidth="1"/>
    <col min="2562" max="2562" width="12.7109375" customWidth="1"/>
    <col min="2563" max="2563" width="47.42578125" customWidth="1"/>
    <col min="2564" max="2564" width="0" hidden="1" customWidth="1"/>
    <col min="2565" max="2565" width="24.7109375" customWidth="1"/>
    <col min="2566" max="2566" width="14.7109375" customWidth="1"/>
    <col min="2567" max="2568" width="15.7109375" customWidth="1"/>
    <col min="2569" max="2569" width="11.7109375" customWidth="1"/>
    <col min="2570" max="2570" width="6.42578125" bestFit="1" customWidth="1"/>
    <col min="2571" max="2571" width="11.7109375" customWidth="1"/>
    <col min="2572" max="2572" width="0" hidden="1" customWidth="1"/>
    <col min="2573" max="2573" width="3.7109375" customWidth="1"/>
    <col min="2574" max="2574" width="11.140625" bestFit="1" customWidth="1"/>
    <col min="2807" max="2814" width="0" hidden="1" customWidth="1"/>
    <col min="2815" max="2817" width="3.7109375" customWidth="1"/>
    <col min="2818" max="2818" width="12.7109375" customWidth="1"/>
    <col min="2819" max="2819" width="47.42578125" customWidth="1"/>
    <col min="2820" max="2820" width="0" hidden="1" customWidth="1"/>
    <col min="2821" max="2821" width="24.7109375" customWidth="1"/>
    <col min="2822" max="2822" width="14.7109375" customWidth="1"/>
    <col min="2823" max="2824" width="15.7109375" customWidth="1"/>
    <col min="2825" max="2825" width="11.7109375" customWidth="1"/>
    <col min="2826" max="2826" width="6.42578125" bestFit="1" customWidth="1"/>
    <col min="2827" max="2827" width="11.7109375" customWidth="1"/>
    <col min="2828" max="2828" width="0" hidden="1" customWidth="1"/>
    <col min="2829" max="2829" width="3.7109375" customWidth="1"/>
    <col min="2830" max="2830" width="11.140625" bestFit="1" customWidth="1"/>
    <col min="3063" max="3070" width="0" hidden="1" customWidth="1"/>
    <col min="3071" max="3073" width="3.7109375" customWidth="1"/>
    <col min="3074" max="3074" width="12.7109375" customWidth="1"/>
    <col min="3075" max="3075" width="47.42578125" customWidth="1"/>
    <col min="3076" max="3076" width="0" hidden="1" customWidth="1"/>
    <col min="3077" max="3077" width="24.7109375" customWidth="1"/>
    <col min="3078" max="3078" width="14.7109375" customWidth="1"/>
    <col min="3079" max="3080" width="15.7109375" customWidth="1"/>
    <col min="3081" max="3081" width="11.7109375" customWidth="1"/>
    <col min="3082" max="3082" width="6.42578125" bestFit="1" customWidth="1"/>
    <col min="3083" max="3083" width="11.7109375" customWidth="1"/>
    <col min="3084" max="3084" width="0" hidden="1" customWidth="1"/>
    <col min="3085" max="3085" width="3.7109375" customWidth="1"/>
    <col min="3086" max="3086" width="11.140625" bestFit="1" customWidth="1"/>
    <col min="3319" max="3326" width="0" hidden="1" customWidth="1"/>
    <col min="3327" max="3329" width="3.7109375" customWidth="1"/>
    <col min="3330" max="3330" width="12.7109375" customWidth="1"/>
    <col min="3331" max="3331" width="47.42578125" customWidth="1"/>
    <col min="3332" max="3332" width="0" hidden="1" customWidth="1"/>
    <col min="3333" max="3333" width="24.7109375" customWidth="1"/>
    <col min="3334" max="3334" width="14.7109375" customWidth="1"/>
    <col min="3335" max="3336" width="15.7109375" customWidth="1"/>
    <col min="3337" max="3337" width="11.7109375" customWidth="1"/>
    <col min="3338" max="3338" width="6.42578125" bestFit="1" customWidth="1"/>
    <col min="3339" max="3339" width="11.7109375" customWidth="1"/>
    <col min="3340" max="3340" width="0" hidden="1" customWidth="1"/>
    <col min="3341" max="3341" width="3.7109375" customWidth="1"/>
    <col min="3342" max="3342" width="11.140625" bestFit="1" customWidth="1"/>
    <col min="3575" max="3582" width="0" hidden="1" customWidth="1"/>
    <col min="3583" max="3585" width="3.7109375" customWidth="1"/>
    <col min="3586" max="3586" width="12.7109375" customWidth="1"/>
    <col min="3587" max="3587" width="47.42578125" customWidth="1"/>
    <col min="3588" max="3588" width="0" hidden="1" customWidth="1"/>
    <col min="3589" max="3589" width="24.7109375" customWidth="1"/>
    <col min="3590" max="3590" width="14.7109375" customWidth="1"/>
    <col min="3591" max="3592" width="15.7109375" customWidth="1"/>
    <col min="3593" max="3593" width="11.7109375" customWidth="1"/>
    <col min="3594" max="3594" width="6.42578125" bestFit="1" customWidth="1"/>
    <col min="3595" max="3595" width="11.7109375" customWidth="1"/>
    <col min="3596" max="3596" width="0" hidden="1" customWidth="1"/>
    <col min="3597" max="3597" width="3.7109375" customWidth="1"/>
    <col min="3598" max="3598" width="11.140625" bestFit="1" customWidth="1"/>
    <col min="3831" max="3838" width="0" hidden="1" customWidth="1"/>
    <col min="3839" max="3841" width="3.7109375" customWidth="1"/>
    <col min="3842" max="3842" width="12.7109375" customWidth="1"/>
    <col min="3843" max="3843" width="47.42578125" customWidth="1"/>
    <col min="3844" max="3844" width="0" hidden="1" customWidth="1"/>
    <col min="3845" max="3845" width="24.7109375" customWidth="1"/>
    <col min="3846" max="3846" width="14.7109375" customWidth="1"/>
    <col min="3847" max="3848" width="15.7109375" customWidth="1"/>
    <col min="3849" max="3849" width="11.7109375" customWidth="1"/>
    <col min="3850" max="3850" width="6.42578125" bestFit="1" customWidth="1"/>
    <col min="3851" max="3851" width="11.7109375" customWidth="1"/>
    <col min="3852" max="3852" width="0" hidden="1" customWidth="1"/>
    <col min="3853" max="3853" width="3.7109375" customWidth="1"/>
    <col min="3854" max="3854" width="11.140625" bestFit="1" customWidth="1"/>
    <col min="4087" max="4094" width="0" hidden="1" customWidth="1"/>
    <col min="4095" max="4097" width="3.7109375" customWidth="1"/>
    <col min="4098" max="4098" width="12.7109375" customWidth="1"/>
    <col min="4099" max="4099" width="47.42578125" customWidth="1"/>
    <col min="4100" max="4100" width="0" hidden="1" customWidth="1"/>
    <col min="4101" max="4101" width="24.7109375" customWidth="1"/>
    <col min="4102" max="4102" width="14.7109375" customWidth="1"/>
    <col min="4103" max="4104" width="15.7109375" customWidth="1"/>
    <col min="4105" max="4105" width="11.7109375" customWidth="1"/>
    <col min="4106" max="4106" width="6.42578125" bestFit="1" customWidth="1"/>
    <col min="4107" max="4107" width="11.7109375" customWidth="1"/>
    <col min="4108" max="4108" width="0" hidden="1" customWidth="1"/>
    <col min="4109" max="4109" width="3.7109375" customWidth="1"/>
    <col min="4110" max="4110" width="11.140625" bestFit="1" customWidth="1"/>
    <col min="4343" max="4350" width="0" hidden="1" customWidth="1"/>
    <col min="4351" max="4353" width="3.7109375" customWidth="1"/>
    <col min="4354" max="4354" width="12.7109375" customWidth="1"/>
    <col min="4355" max="4355" width="47.42578125" customWidth="1"/>
    <col min="4356" max="4356" width="0" hidden="1" customWidth="1"/>
    <col min="4357" max="4357" width="24.7109375" customWidth="1"/>
    <col min="4358" max="4358" width="14.7109375" customWidth="1"/>
    <col min="4359" max="4360" width="15.7109375" customWidth="1"/>
    <col min="4361" max="4361" width="11.7109375" customWidth="1"/>
    <col min="4362" max="4362" width="6.42578125" bestFit="1" customWidth="1"/>
    <col min="4363" max="4363" width="11.7109375" customWidth="1"/>
    <col min="4364" max="4364" width="0" hidden="1" customWidth="1"/>
    <col min="4365" max="4365" width="3.7109375" customWidth="1"/>
    <col min="4366" max="4366" width="11.140625" bestFit="1" customWidth="1"/>
    <col min="4599" max="4606" width="0" hidden="1" customWidth="1"/>
    <col min="4607" max="4609" width="3.7109375" customWidth="1"/>
    <col min="4610" max="4610" width="12.7109375" customWidth="1"/>
    <col min="4611" max="4611" width="47.42578125" customWidth="1"/>
    <col min="4612" max="4612" width="0" hidden="1" customWidth="1"/>
    <col min="4613" max="4613" width="24.7109375" customWidth="1"/>
    <col min="4614" max="4614" width="14.7109375" customWidth="1"/>
    <col min="4615" max="4616" width="15.7109375" customWidth="1"/>
    <col min="4617" max="4617" width="11.7109375" customWidth="1"/>
    <col min="4618" max="4618" width="6.42578125" bestFit="1" customWidth="1"/>
    <col min="4619" max="4619" width="11.7109375" customWidth="1"/>
    <col min="4620" max="4620" width="0" hidden="1" customWidth="1"/>
    <col min="4621" max="4621" width="3.7109375" customWidth="1"/>
    <col min="4622" max="4622" width="11.140625" bestFit="1" customWidth="1"/>
    <col min="4855" max="4862" width="0" hidden="1" customWidth="1"/>
    <col min="4863" max="4865" width="3.7109375" customWidth="1"/>
    <col min="4866" max="4866" width="12.7109375" customWidth="1"/>
    <col min="4867" max="4867" width="47.42578125" customWidth="1"/>
    <col min="4868" max="4868" width="0" hidden="1" customWidth="1"/>
    <col min="4869" max="4869" width="24.7109375" customWidth="1"/>
    <col min="4870" max="4870" width="14.7109375" customWidth="1"/>
    <col min="4871" max="4872" width="15.7109375" customWidth="1"/>
    <col min="4873" max="4873" width="11.7109375" customWidth="1"/>
    <col min="4874" max="4874" width="6.42578125" bestFit="1" customWidth="1"/>
    <col min="4875" max="4875" width="11.7109375" customWidth="1"/>
    <col min="4876" max="4876" width="0" hidden="1" customWidth="1"/>
    <col min="4877" max="4877" width="3.7109375" customWidth="1"/>
    <col min="4878" max="4878" width="11.140625" bestFit="1" customWidth="1"/>
    <col min="5111" max="5118" width="0" hidden="1" customWidth="1"/>
    <col min="5119" max="5121" width="3.7109375" customWidth="1"/>
    <col min="5122" max="5122" width="12.7109375" customWidth="1"/>
    <col min="5123" max="5123" width="47.42578125" customWidth="1"/>
    <col min="5124" max="5124" width="0" hidden="1" customWidth="1"/>
    <col min="5125" max="5125" width="24.7109375" customWidth="1"/>
    <col min="5126" max="5126" width="14.7109375" customWidth="1"/>
    <col min="5127" max="5128" width="15.7109375" customWidth="1"/>
    <col min="5129" max="5129" width="11.7109375" customWidth="1"/>
    <col min="5130" max="5130" width="6.42578125" bestFit="1" customWidth="1"/>
    <col min="5131" max="5131" width="11.7109375" customWidth="1"/>
    <col min="5132" max="5132" width="0" hidden="1" customWidth="1"/>
    <col min="5133" max="5133" width="3.7109375" customWidth="1"/>
    <col min="5134" max="5134" width="11.140625" bestFit="1" customWidth="1"/>
    <col min="5367" max="5374" width="0" hidden="1" customWidth="1"/>
    <col min="5375" max="5377" width="3.7109375" customWidth="1"/>
    <col min="5378" max="5378" width="12.7109375" customWidth="1"/>
    <col min="5379" max="5379" width="47.42578125" customWidth="1"/>
    <col min="5380" max="5380" width="0" hidden="1" customWidth="1"/>
    <col min="5381" max="5381" width="24.7109375" customWidth="1"/>
    <col min="5382" max="5382" width="14.7109375" customWidth="1"/>
    <col min="5383" max="5384" width="15.7109375" customWidth="1"/>
    <col min="5385" max="5385" width="11.7109375" customWidth="1"/>
    <col min="5386" max="5386" width="6.42578125" bestFit="1" customWidth="1"/>
    <col min="5387" max="5387" width="11.7109375" customWidth="1"/>
    <col min="5388" max="5388" width="0" hidden="1" customWidth="1"/>
    <col min="5389" max="5389" width="3.7109375" customWidth="1"/>
    <col min="5390" max="5390" width="11.140625" bestFit="1" customWidth="1"/>
    <col min="5623" max="5630" width="0" hidden="1" customWidth="1"/>
    <col min="5631" max="5633" width="3.7109375" customWidth="1"/>
    <col min="5634" max="5634" width="12.7109375" customWidth="1"/>
    <col min="5635" max="5635" width="47.42578125" customWidth="1"/>
    <col min="5636" max="5636" width="0" hidden="1" customWidth="1"/>
    <col min="5637" max="5637" width="24.7109375" customWidth="1"/>
    <col min="5638" max="5638" width="14.7109375" customWidth="1"/>
    <col min="5639" max="5640" width="15.7109375" customWidth="1"/>
    <col min="5641" max="5641" width="11.7109375" customWidth="1"/>
    <col min="5642" max="5642" width="6.42578125" bestFit="1" customWidth="1"/>
    <col min="5643" max="5643" width="11.7109375" customWidth="1"/>
    <col min="5644" max="5644" width="0" hidden="1" customWidth="1"/>
    <col min="5645" max="5645" width="3.7109375" customWidth="1"/>
    <col min="5646" max="5646" width="11.140625" bestFit="1" customWidth="1"/>
    <col min="5879" max="5886" width="0" hidden="1" customWidth="1"/>
    <col min="5887" max="5889" width="3.7109375" customWidth="1"/>
    <col min="5890" max="5890" width="12.7109375" customWidth="1"/>
    <col min="5891" max="5891" width="47.42578125" customWidth="1"/>
    <col min="5892" max="5892" width="0" hidden="1" customWidth="1"/>
    <col min="5893" max="5893" width="24.7109375" customWidth="1"/>
    <col min="5894" max="5894" width="14.7109375" customWidth="1"/>
    <col min="5895" max="5896" width="15.7109375" customWidth="1"/>
    <col min="5897" max="5897" width="11.7109375" customWidth="1"/>
    <col min="5898" max="5898" width="6.42578125" bestFit="1" customWidth="1"/>
    <col min="5899" max="5899" width="11.7109375" customWidth="1"/>
    <col min="5900" max="5900" width="0" hidden="1" customWidth="1"/>
    <col min="5901" max="5901" width="3.7109375" customWidth="1"/>
    <col min="5902" max="5902" width="11.140625" bestFit="1" customWidth="1"/>
    <col min="6135" max="6142" width="0" hidden="1" customWidth="1"/>
    <col min="6143" max="6145" width="3.7109375" customWidth="1"/>
    <col min="6146" max="6146" width="12.7109375" customWidth="1"/>
    <col min="6147" max="6147" width="47.42578125" customWidth="1"/>
    <col min="6148" max="6148" width="0" hidden="1" customWidth="1"/>
    <col min="6149" max="6149" width="24.7109375" customWidth="1"/>
    <col min="6150" max="6150" width="14.7109375" customWidth="1"/>
    <col min="6151" max="6152" width="15.7109375" customWidth="1"/>
    <col min="6153" max="6153" width="11.7109375" customWidth="1"/>
    <col min="6154" max="6154" width="6.42578125" bestFit="1" customWidth="1"/>
    <col min="6155" max="6155" width="11.7109375" customWidth="1"/>
    <col min="6156" max="6156" width="0" hidden="1" customWidth="1"/>
    <col min="6157" max="6157" width="3.7109375" customWidth="1"/>
    <col min="6158" max="6158" width="11.140625" bestFit="1" customWidth="1"/>
    <col min="6391" max="6398" width="0" hidden="1" customWidth="1"/>
    <col min="6399" max="6401" width="3.7109375" customWidth="1"/>
    <col min="6402" max="6402" width="12.7109375" customWidth="1"/>
    <col min="6403" max="6403" width="47.42578125" customWidth="1"/>
    <col min="6404" max="6404" width="0" hidden="1" customWidth="1"/>
    <col min="6405" max="6405" width="24.7109375" customWidth="1"/>
    <col min="6406" max="6406" width="14.7109375" customWidth="1"/>
    <col min="6407" max="6408" width="15.7109375" customWidth="1"/>
    <col min="6409" max="6409" width="11.7109375" customWidth="1"/>
    <col min="6410" max="6410" width="6.42578125" bestFit="1" customWidth="1"/>
    <col min="6411" max="6411" width="11.7109375" customWidth="1"/>
    <col min="6412" max="6412" width="0" hidden="1" customWidth="1"/>
    <col min="6413" max="6413" width="3.7109375" customWidth="1"/>
    <col min="6414" max="6414" width="11.140625" bestFit="1" customWidth="1"/>
    <col min="6647" max="6654" width="0" hidden="1" customWidth="1"/>
    <col min="6655" max="6657" width="3.7109375" customWidth="1"/>
    <col min="6658" max="6658" width="12.7109375" customWidth="1"/>
    <col min="6659" max="6659" width="47.42578125" customWidth="1"/>
    <col min="6660" max="6660" width="0" hidden="1" customWidth="1"/>
    <col min="6661" max="6661" width="24.7109375" customWidth="1"/>
    <col min="6662" max="6662" width="14.7109375" customWidth="1"/>
    <col min="6663" max="6664" width="15.7109375" customWidth="1"/>
    <col min="6665" max="6665" width="11.7109375" customWidth="1"/>
    <col min="6666" max="6666" width="6.42578125" bestFit="1" customWidth="1"/>
    <col min="6667" max="6667" width="11.7109375" customWidth="1"/>
    <col min="6668" max="6668" width="0" hidden="1" customWidth="1"/>
    <col min="6669" max="6669" width="3.7109375" customWidth="1"/>
    <col min="6670" max="6670" width="11.140625" bestFit="1" customWidth="1"/>
    <col min="6903" max="6910" width="0" hidden="1" customWidth="1"/>
    <col min="6911" max="6913" width="3.7109375" customWidth="1"/>
    <col min="6914" max="6914" width="12.7109375" customWidth="1"/>
    <col min="6915" max="6915" width="47.42578125" customWidth="1"/>
    <col min="6916" max="6916" width="0" hidden="1" customWidth="1"/>
    <col min="6917" max="6917" width="24.7109375" customWidth="1"/>
    <col min="6918" max="6918" width="14.7109375" customWidth="1"/>
    <col min="6919" max="6920" width="15.7109375" customWidth="1"/>
    <col min="6921" max="6921" width="11.7109375" customWidth="1"/>
    <col min="6922" max="6922" width="6.42578125" bestFit="1" customWidth="1"/>
    <col min="6923" max="6923" width="11.7109375" customWidth="1"/>
    <col min="6924" max="6924" width="0" hidden="1" customWidth="1"/>
    <col min="6925" max="6925" width="3.7109375" customWidth="1"/>
    <col min="6926" max="6926" width="11.140625" bestFit="1" customWidth="1"/>
    <col min="7159" max="7166" width="0" hidden="1" customWidth="1"/>
    <col min="7167" max="7169" width="3.7109375" customWidth="1"/>
    <col min="7170" max="7170" width="12.7109375" customWidth="1"/>
    <col min="7171" max="7171" width="47.42578125" customWidth="1"/>
    <col min="7172" max="7172" width="0" hidden="1" customWidth="1"/>
    <col min="7173" max="7173" width="24.7109375" customWidth="1"/>
    <col min="7174" max="7174" width="14.7109375" customWidth="1"/>
    <col min="7175" max="7176" width="15.7109375" customWidth="1"/>
    <col min="7177" max="7177" width="11.7109375" customWidth="1"/>
    <col min="7178" max="7178" width="6.42578125" bestFit="1" customWidth="1"/>
    <col min="7179" max="7179" width="11.7109375" customWidth="1"/>
    <col min="7180" max="7180" width="0" hidden="1" customWidth="1"/>
    <col min="7181" max="7181" width="3.7109375" customWidth="1"/>
    <col min="7182" max="7182" width="11.140625" bestFit="1" customWidth="1"/>
    <col min="7415" max="7422" width="0" hidden="1" customWidth="1"/>
    <col min="7423" max="7425" width="3.7109375" customWidth="1"/>
    <col min="7426" max="7426" width="12.7109375" customWidth="1"/>
    <col min="7427" max="7427" width="47.42578125" customWidth="1"/>
    <col min="7428" max="7428" width="0" hidden="1" customWidth="1"/>
    <col min="7429" max="7429" width="24.7109375" customWidth="1"/>
    <col min="7430" max="7430" width="14.7109375" customWidth="1"/>
    <col min="7431" max="7432" width="15.7109375" customWidth="1"/>
    <col min="7433" max="7433" width="11.7109375" customWidth="1"/>
    <col min="7434" max="7434" width="6.42578125" bestFit="1" customWidth="1"/>
    <col min="7435" max="7435" width="11.7109375" customWidth="1"/>
    <col min="7436" max="7436" width="0" hidden="1" customWidth="1"/>
    <col min="7437" max="7437" width="3.7109375" customWidth="1"/>
    <col min="7438" max="7438" width="11.140625" bestFit="1" customWidth="1"/>
    <col min="7671" max="7678" width="0" hidden="1" customWidth="1"/>
    <col min="7679" max="7681" width="3.7109375" customWidth="1"/>
    <col min="7682" max="7682" width="12.7109375" customWidth="1"/>
    <col min="7683" max="7683" width="47.42578125" customWidth="1"/>
    <col min="7684" max="7684" width="0" hidden="1" customWidth="1"/>
    <col min="7685" max="7685" width="24.7109375" customWidth="1"/>
    <col min="7686" max="7686" width="14.7109375" customWidth="1"/>
    <col min="7687" max="7688" width="15.7109375" customWidth="1"/>
    <col min="7689" max="7689" width="11.7109375" customWidth="1"/>
    <col min="7690" max="7690" width="6.42578125" bestFit="1" customWidth="1"/>
    <col min="7691" max="7691" width="11.7109375" customWidth="1"/>
    <col min="7692" max="7692" width="0" hidden="1" customWidth="1"/>
    <col min="7693" max="7693" width="3.7109375" customWidth="1"/>
    <col min="7694" max="7694" width="11.140625" bestFit="1" customWidth="1"/>
    <col min="7927" max="7934" width="0" hidden="1" customWidth="1"/>
    <col min="7935" max="7937" width="3.7109375" customWidth="1"/>
    <col min="7938" max="7938" width="12.7109375" customWidth="1"/>
    <col min="7939" max="7939" width="47.42578125" customWidth="1"/>
    <col min="7940" max="7940" width="0" hidden="1" customWidth="1"/>
    <col min="7941" max="7941" width="24.7109375" customWidth="1"/>
    <col min="7942" max="7942" width="14.7109375" customWidth="1"/>
    <col min="7943" max="7944" width="15.7109375" customWidth="1"/>
    <col min="7945" max="7945" width="11.7109375" customWidth="1"/>
    <col min="7946" max="7946" width="6.42578125" bestFit="1" customWidth="1"/>
    <col min="7947" max="7947" width="11.7109375" customWidth="1"/>
    <col min="7948" max="7948" width="0" hidden="1" customWidth="1"/>
    <col min="7949" max="7949" width="3.7109375" customWidth="1"/>
    <col min="7950" max="7950" width="11.140625" bestFit="1" customWidth="1"/>
    <col min="8183" max="8190" width="0" hidden="1" customWidth="1"/>
    <col min="8191" max="8193" width="3.7109375" customWidth="1"/>
    <col min="8194" max="8194" width="12.7109375" customWidth="1"/>
    <col min="8195" max="8195" width="47.42578125" customWidth="1"/>
    <col min="8196" max="8196" width="0" hidden="1" customWidth="1"/>
    <col min="8197" max="8197" width="24.7109375" customWidth="1"/>
    <col min="8198" max="8198" width="14.7109375" customWidth="1"/>
    <col min="8199" max="8200" width="15.7109375" customWidth="1"/>
    <col min="8201" max="8201" width="11.7109375" customWidth="1"/>
    <col min="8202" max="8202" width="6.42578125" bestFit="1" customWidth="1"/>
    <col min="8203" max="8203" width="11.7109375" customWidth="1"/>
    <col min="8204" max="8204" width="0" hidden="1" customWidth="1"/>
    <col min="8205" max="8205" width="3.7109375" customWidth="1"/>
    <col min="8206" max="8206" width="11.140625" bestFit="1" customWidth="1"/>
    <col min="8439" max="8446" width="0" hidden="1" customWidth="1"/>
    <col min="8447" max="8449" width="3.7109375" customWidth="1"/>
    <col min="8450" max="8450" width="12.7109375" customWidth="1"/>
    <col min="8451" max="8451" width="47.42578125" customWidth="1"/>
    <col min="8452" max="8452" width="0" hidden="1" customWidth="1"/>
    <col min="8453" max="8453" width="24.7109375" customWidth="1"/>
    <col min="8454" max="8454" width="14.7109375" customWidth="1"/>
    <col min="8455" max="8456" width="15.7109375" customWidth="1"/>
    <col min="8457" max="8457" width="11.7109375" customWidth="1"/>
    <col min="8458" max="8458" width="6.42578125" bestFit="1" customWidth="1"/>
    <col min="8459" max="8459" width="11.7109375" customWidth="1"/>
    <col min="8460" max="8460" width="0" hidden="1" customWidth="1"/>
    <col min="8461" max="8461" width="3.7109375" customWidth="1"/>
    <col min="8462" max="8462" width="11.140625" bestFit="1" customWidth="1"/>
    <col min="8695" max="8702" width="0" hidden="1" customWidth="1"/>
    <col min="8703" max="8705" width="3.7109375" customWidth="1"/>
    <col min="8706" max="8706" width="12.7109375" customWidth="1"/>
    <col min="8707" max="8707" width="47.42578125" customWidth="1"/>
    <col min="8708" max="8708" width="0" hidden="1" customWidth="1"/>
    <col min="8709" max="8709" width="24.7109375" customWidth="1"/>
    <col min="8710" max="8710" width="14.7109375" customWidth="1"/>
    <col min="8711" max="8712" width="15.7109375" customWidth="1"/>
    <col min="8713" max="8713" width="11.7109375" customWidth="1"/>
    <col min="8714" max="8714" width="6.42578125" bestFit="1" customWidth="1"/>
    <col min="8715" max="8715" width="11.7109375" customWidth="1"/>
    <col min="8716" max="8716" width="0" hidden="1" customWidth="1"/>
    <col min="8717" max="8717" width="3.7109375" customWidth="1"/>
    <col min="8718" max="8718" width="11.140625" bestFit="1" customWidth="1"/>
    <col min="8951" max="8958" width="0" hidden="1" customWidth="1"/>
    <col min="8959" max="8961" width="3.7109375" customWidth="1"/>
    <col min="8962" max="8962" width="12.7109375" customWidth="1"/>
    <col min="8963" max="8963" width="47.42578125" customWidth="1"/>
    <col min="8964" max="8964" width="0" hidden="1" customWidth="1"/>
    <col min="8965" max="8965" width="24.7109375" customWidth="1"/>
    <col min="8966" max="8966" width="14.7109375" customWidth="1"/>
    <col min="8967" max="8968" width="15.7109375" customWidth="1"/>
    <col min="8969" max="8969" width="11.7109375" customWidth="1"/>
    <col min="8970" max="8970" width="6.42578125" bestFit="1" customWidth="1"/>
    <col min="8971" max="8971" width="11.7109375" customWidth="1"/>
    <col min="8972" max="8972" width="0" hidden="1" customWidth="1"/>
    <col min="8973" max="8973" width="3.7109375" customWidth="1"/>
    <col min="8974" max="8974" width="11.140625" bestFit="1" customWidth="1"/>
    <col min="9207" max="9214" width="0" hidden="1" customWidth="1"/>
    <col min="9215" max="9217" width="3.7109375" customWidth="1"/>
    <col min="9218" max="9218" width="12.7109375" customWidth="1"/>
    <col min="9219" max="9219" width="47.42578125" customWidth="1"/>
    <col min="9220" max="9220" width="0" hidden="1" customWidth="1"/>
    <col min="9221" max="9221" width="24.7109375" customWidth="1"/>
    <col min="9222" max="9222" width="14.7109375" customWidth="1"/>
    <col min="9223" max="9224" width="15.7109375" customWidth="1"/>
    <col min="9225" max="9225" width="11.7109375" customWidth="1"/>
    <col min="9226" max="9226" width="6.42578125" bestFit="1" customWidth="1"/>
    <col min="9227" max="9227" width="11.7109375" customWidth="1"/>
    <col min="9228" max="9228" width="0" hidden="1" customWidth="1"/>
    <col min="9229" max="9229" width="3.7109375" customWidth="1"/>
    <col min="9230" max="9230" width="11.140625" bestFit="1" customWidth="1"/>
    <col min="9463" max="9470" width="0" hidden="1" customWidth="1"/>
    <col min="9471" max="9473" width="3.7109375" customWidth="1"/>
    <col min="9474" max="9474" width="12.7109375" customWidth="1"/>
    <col min="9475" max="9475" width="47.42578125" customWidth="1"/>
    <col min="9476" max="9476" width="0" hidden="1" customWidth="1"/>
    <col min="9477" max="9477" width="24.7109375" customWidth="1"/>
    <col min="9478" max="9478" width="14.7109375" customWidth="1"/>
    <col min="9479" max="9480" width="15.7109375" customWidth="1"/>
    <col min="9481" max="9481" width="11.7109375" customWidth="1"/>
    <col min="9482" max="9482" width="6.42578125" bestFit="1" customWidth="1"/>
    <col min="9483" max="9483" width="11.7109375" customWidth="1"/>
    <col min="9484" max="9484" width="0" hidden="1" customWidth="1"/>
    <col min="9485" max="9485" width="3.7109375" customWidth="1"/>
    <col min="9486" max="9486" width="11.140625" bestFit="1" customWidth="1"/>
    <col min="9719" max="9726" width="0" hidden="1" customWidth="1"/>
    <col min="9727" max="9729" width="3.7109375" customWidth="1"/>
    <col min="9730" max="9730" width="12.7109375" customWidth="1"/>
    <col min="9731" max="9731" width="47.42578125" customWidth="1"/>
    <col min="9732" max="9732" width="0" hidden="1" customWidth="1"/>
    <col min="9733" max="9733" width="24.7109375" customWidth="1"/>
    <col min="9734" max="9734" width="14.7109375" customWidth="1"/>
    <col min="9735" max="9736" width="15.7109375" customWidth="1"/>
    <col min="9737" max="9737" width="11.7109375" customWidth="1"/>
    <col min="9738" max="9738" width="6.42578125" bestFit="1" customWidth="1"/>
    <col min="9739" max="9739" width="11.7109375" customWidth="1"/>
    <col min="9740" max="9740" width="0" hidden="1" customWidth="1"/>
    <col min="9741" max="9741" width="3.7109375" customWidth="1"/>
    <col min="9742" max="9742" width="11.140625" bestFit="1" customWidth="1"/>
    <col min="9975" max="9982" width="0" hidden="1" customWidth="1"/>
    <col min="9983" max="9985" width="3.7109375" customWidth="1"/>
    <col min="9986" max="9986" width="12.7109375" customWidth="1"/>
    <col min="9987" max="9987" width="47.42578125" customWidth="1"/>
    <col min="9988" max="9988" width="0" hidden="1" customWidth="1"/>
    <col min="9989" max="9989" width="24.7109375" customWidth="1"/>
    <col min="9990" max="9990" width="14.7109375" customWidth="1"/>
    <col min="9991" max="9992" width="15.7109375" customWidth="1"/>
    <col min="9993" max="9993" width="11.7109375" customWidth="1"/>
    <col min="9994" max="9994" width="6.42578125" bestFit="1" customWidth="1"/>
    <col min="9995" max="9995" width="11.7109375" customWidth="1"/>
    <col min="9996" max="9996" width="0" hidden="1" customWidth="1"/>
    <col min="9997" max="9997" width="3.7109375" customWidth="1"/>
    <col min="9998" max="9998" width="11.140625" bestFit="1" customWidth="1"/>
    <col min="10231" max="10238" width="0" hidden="1" customWidth="1"/>
    <col min="10239" max="10241" width="3.7109375" customWidth="1"/>
    <col min="10242" max="10242" width="12.7109375" customWidth="1"/>
    <col min="10243" max="10243" width="47.42578125" customWidth="1"/>
    <col min="10244" max="10244" width="0" hidden="1" customWidth="1"/>
    <col min="10245" max="10245" width="24.7109375" customWidth="1"/>
    <col min="10246" max="10246" width="14.7109375" customWidth="1"/>
    <col min="10247" max="10248" width="15.7109375" customWidth="1"/>
    <col min="10249" max="10249" width="11.7109375" customWidth="1"/>
    <col min="10250" max="10250" width="6.42578125" bestFit="1" customWidth="1"/>
    <col min="10251" max="10251" width="11.7109375" customWidth="1"/>
    <col min="10252" max="10252" width="0" hidden="1" customWidth="1"/>
    <col min="10253" max="10253" width="3.7109375" customWidth="1"/>
    <col min="10254" max="10254" width="11.140625" bestFit="1" customWidth="1"/>
    <col min="10487" max="10494" width="0" hidden="1" customWidth="1"/>
    <col min="10495" max="10497" width="3.7109375" customWidth="1"/>
    <col min="10498" max="10498" width="12.7109375" customWidth="1"/>
    <col min="10499" max="10499" width="47.42578125" customWidth="1"/>
    <col min="10500" max="10500" width="0" hidden="1" customWidth="1"/>
    <col min="10501" max="10501" width="24.7109375" customWidth="1"/>
    <col min="10502" max="10502" width="14.7109375" customWidth="1"/>
    <col min="10503" max="10504" width="15.7109375" customWidth="1"/>
    <col min="10505" max="10505" width="11.7109375" customWidth="1"/>
    <col min="10506" max="10506" width="6.42578125" bestFit="1" customWidth="1"/>
    <col min="10507" max="10507" width="11.7109375" customWidth="1"/>
    <col min="10508" max="10508" width="0" hidden="1" customWidth="1"/>
    <col min="10509" max="10509" width="3.7109375" customWidth="1"/>
    <col min="10510" max="10510" width="11.140625" bestFit="1" customWidth="1"/>
    <col min="10743" max="10750" width="0" hidden="1" customWidth="1"/>
    <col min="10751" max="10753" width="3.7109375" customWidth="1"/>
    <col min="10754" max="10754" width="12.7109375" customWidth="1"/>
    <col min="10755" max="10755" width="47.42578125" customWidth="1"/>
    <col min="10756" max="10756" width="0" hidden="1" customWidth="1"/>
    <col min="10757" max="10757" width="24.7109375" customWidth="1"/>
    <col min="10758" max="10758" width="14.7109375" customWidth="1"/>
    <col min="10759" max="10760" width="15.7109375" customWidth="1"/>
    <col min="10761" max="10761" width="11.7109375" customWidth="1"/>
    <col min="10762" max="10762" width="6.42578125" bestFit="1" customWidth="1"/>
    <col min="10763" max="10763" width="11.7109375" customWidth="1"/>
    <col min="10764" max="10764" width="0" hidden="1" customWidth="1"/>
    <col min="10765" max="10765" width="3.7109375" customWidth="1"/>
    <col min="10766" max="10766" width="11.140625" bestFit="1" customWidth="1"/>
    <col min="10999" max="11006" width="0" hidden="1" customWidth="1"/>
    <col min="11007" max="11009" width="3.7109375" customWidth="1"/>
    <col min="11010" max="11010" width="12.7109375" customWidth="1"/>
    <col min="11011" max="11011" width="47.42578125" customWidth="1"/>
    <col min="11012" max="11012" width="0" hidden="1" customWidth="1"/>
    <col min="11013" max="11013" width="24.7109375" customWidth="1"/>
    <col min="11014" max="11014" width="14.7109375" customWidth="1"/>
    <col min="11015" max="11016" width="15.7109375" customWidth="1"/>
    <col min="11017" max="11017" width="11.7109375" customWidth="1"/>
    <col min="11018" max="11018" width="6.42578125" bestFit="1" customWidth="1"/>
    <col min="11019" max="11019" width="11.7109375" customWidth="1"/>
    <col min="11020" max="11020" width="0" hidden="1" customWidth="1"/>
    <col min="11021" max="11021" width="3.7109375" customWidth="1"/>
    <col min="11022" max="11022" width="11.140625" bestFit="1" customWidth="1"/>
    <col min="11255" max="11262" width="0" hidden="1" customWidth="1"/>
    <col min="11263" max="11265" width="3.7109375" customWidth="1"/>
    <col min="11266" max="11266" width="12.7109375" customWidth="1"/>
    <col min="11267" max="11267" width="47.42578125" customWidth="1"/>
    <col min="11268" max="11268" width="0" hidden="1" customWidth="1"/>
    <col min="11269" max="11269" width="24.7109375" customWidth="1"/>
    <col min="11270" max="11270" width="14.7109375" customWidth="1"/>
    <col min="11271" max="11272" width="15.7109375" customWidth="1"/>
    <col min="11273" max="11273" width="11.7109375" customWidth="1"/>
    <col min="11274" max="11274" width="6.42578125" bestFit="1" customWidth="1"/>
    <col min="11275" max="11275" width="11.7109375" customWidth="1"/>
    <col min="11276" max="11276" width="0" hidden="1" customWidth="1"/>
    <col min="11277" max="11277" width="3.7109375" customWidth="1"/>
    <col min="11278" max="11278" width="11.140625" bestFit="1" customWidth="1"/>
    <col min="11511" max="11518" width="0" hidden="1" customWidth="1"/>
    <col min="11519" max="11521" width="3.7109375" customWidth="1"/>
    <col min="11522" max="11522" width="12.7109375" customWidth="1"/>
    <col min="11523" max="11523" width="47.42578125" customWidth="1"/>
    <col min="11524" max="11524" width="0" hidden="1" customWidth="1"/>
    <col min="11525" max="11525" width="24.7109375" customWidth="1"/>
    <col min="11526" max="11526" width="14.7109375" customWidth="1"/>
    <col min="11527" max="11528" width="15.7109375" customWidth="1"/>
    <col min="11529" max="11529" width="11.7109375" customWidth="1"/>
    <col min="11530" max="11530" width="6.42578125" bestFit="1" customWidth="1"/>
    <col min="11531" max="11531" width="11.7109375" customWidth="1"/>
    <col min="11532" max="11532" width="0" hidden="1" customWidth="1"/>
    <col min="11533" max="11533" width="3.7109375" customWidth="1"/>
    <col min="11534" max="11534" width="11.140625" bestFit="1" customWidth="1"/>
    <col min="11767" max="11774" width="0" hidden="1" customWidth="1"/>
    <col min="11775" max="11777" width="3.7109375" customWidth="1"/>
    <col min="11778" max="11778" width="12.7109375" customWidth="1"/>
    <col min="11779" max="11779" width="47.42578125" customWidth="1"/>
    <col min="11780" max="11780" width="0" hidden="1" customWidth="1"/>
    <col min="11781" max="11781" width="24.7109375" customWidth="1"/>
    <col min="11782" max="11782" width="14.7109375" customWidth="1"/>
    <col min="11783" max="11784" width="15.7109375" customWidth="1"/>
    <col min="11785" max="11785" width="11.7109375" customWidth="1"/>
    <col min="11786" max="11786" width="6.42578125" bestFit="1" customWidth="1"/>
    <col min="11787" max="11787" width="11.7109375" customWidth="1"/>
    <col min="11788" max="11788" width="0" hidden="1" customWidth="1"/>
    <col min="11789" max="11789" width="3.7109375" customWidth="1"/>
    <col min="11790" max="11790" width="11.140625" bestFit="1" customWidth="1"/>
    <col min="12023" max="12030" width="0" hidden="1" customWidth="1"/>
    <col min="12031" max="12033" width="3.7109375" customWidth="1"/>
    <col min="12034" max="12034" width="12.7109375" customWidth="1"/>
    <col min="12035" max="12035" width="47.42578125" customWidth="1"/>
    <col min="12036" max="12036" width="0" hidden="1" customWidth="1"/>
    <col min="12037" max="12037" width="24.7109375" customWidth="1"/>
    <col min="12038" max="12038" width="14.7109375" customWidth="1"/>
    <col min="12039" max="12040" width="15.7109375" customWidth="1"/>
    <col min="12041" max="12041" width="11.7109375" customWidth="1"/>
    <col min="12042" max="12042" width="6.42578125" bestFit="1" customWidth="1"/>
    <col min="12043" max="12043" width="11.7109375" customWidth="1"/>
    <col min="12044" max="12044" width="0" hidden="1" customWidth="1"/>
    <col min="12045" max="12045" width="3.7109375" customWidth="1"/>
    <col min="12046" max="12046" width="11.140625" bestFit="1" customWidth="1"/>
    <col min="12279" max="12286" width="0" hidden="1" customWidth="1"/>
    <col min="12287" max="12289" width="3.7109375" customWidth="1"/>
    <col min="12290" max="12290" width="12.7109375" customWidth="1"/>
    <col min="12291" max="12291" width="47.42578125" customWidth="1"/>
    <col min="12292" max="12292" width="0" hidden="1" customWidth="1"/>
    <col min="12293" max="12293" width="24.7109375" customWidth="1"/>
    <col min="12294" max="12294" width="14.7109375" customWidth="1"/>
    <col min="12295" max="12296" width="15.7109375" customWidth="1"/>
    <col min="12297" max="12297" width="11.7109375" customWidth="1"/>
    <col min="12298" max="12298" width="6.42578125" bestFit="1" customWidth="1"/>
    <col min="12299" max="12299" width="11.7109375" customWidth="1"/>
    <col min="12300" max="12300" width="0" hidden="1" customWidth="1"/>
    <col min="12301" max="12301" width="3.7109375" customWidth="1"/>
    <col min="12302" max="12302" width="11.140625" bestFit="1" customWidth="1"/>
    <col min="12535" max="12542" width="0" hidden="1" customWidth="1"/>
    <col min="12543" max="12545" width="3.7109375" customWidth="1"/>
    <col min="12546" max="12546" width="12.7109375" customWidth="1"/>
    <col min="12547" max="12547" width="47.42578125" customWidth="1"/>
    <col min="12548" max="12548" width="0" hidden="1" customWidth="1"/>
    <col min="12549" max="12549" width="24.7109375" customWidth="1"/>
    <col min="12550" max="12550" width="14.7109375" customWidth="1"/>
    <col min="12551" max="12552" width="15.7109375" customWidth="1"/>
    <col min="12553" max="12553" width="11.7109375" customWidth="1"/>
    <col min="12554" max="12554" width="6.42578125" bestFit="1" customWidth="1"/>
    <col min="12555" max="12555" width="11.7109375" customWidth="1"/>
    <col min="12556" max="12556" width="0" hidden="1" customWidth="1"/>
    <col min="12557" max="12557" width="3.7109375" customWidth="1"/>
    <col min="12558" max="12558" width="11.140625" bestFit="1" customWidth="1"/>
    <col min="12791" max="12798" width="0" hidden="1" customWidth="1"/>
    <col min="12799" max="12801" width="3.7109375" customWidth="1"/>
    <col min="12802" max="12802" width="12.7109375" customWidth="1"/>
    <col min="12803" max="12803" width="47.42578125" customWidth="1"/>
    <col min="12804" max="12804" width="0" hidden="1" customWidth="1"/>
    <col min="12805" max="12805" width="24.7109375" customWidth="1"/>
    <col min="12806" max="12806" width="14.7109375" customWidth="1"/>
    <col min="12807" max="12808" width="15.7109375" customWidth="1"/>
    <col min="12809" max="12809" width="11.7109375" customWidth="1"/>
    <col min="12810" max="12810" width="6.42578125" bestFit="1" customWidth="1"/>
    <col min="12811" max="12811" width="11.7109375" customWidth="1"/>
    <col min="12812" max="12812" width="0" hidden="1" customWidth="1"/>
    <col min="12813" max="12813" width="3.7109375" customWidth="1"/>
    <col min="12814" max="12814" width="11.140625" bestFit="1" customWidth="1"/>
    <col min="13047" max="13054" width="0" hidden="1" customWidth="1"/>
    <col min="13055" max="13057" width="3.7109375" customWidth="1"/>
    <col min="13058" max="13058" width="12.7109375" customWidth="1"/>
    <col min="13059" max="13059" width="47.42578125" customWidth="1"/>
    <col min="13060" max="13060" width="0" hidden="1" customWidth="1"/>
    <col min="13061" max="13061" width="24.7109375" customWidth="1"/>
    <col min="13062" max="13062" width="14.7109375" customWidth="1"/>
    <col min="13063" max="13064" width="15.7109375" customWidth="1"/>
    <col min="13065" max="13065" width="11.7109375" customWidth="1"/>
    <col min="13066" max="13066" width="6.42578125" bestFit="1" customWidth="1"/>
    <col min="13067" max="13067" width="11.7109375" customWidth="1"/>
    <col min="13068" max="13068" width="0" hidden="1" customWidth="1"/>
    <col min="13069" max="13069" width="3.7109375" customWidth="1"/>
    <col min="13070" max="13070" width="11.140625" bestFit="1" customWidth="1"/>
    <col min="13303" max="13310" width="0" hidden="1" customWidth="1"/>
    <col min="13311" max="13313" width="3.7109375" customWidth="1"/>
    <col min="13314" max="13314" width="12.7109375" customWidth="1"/>
    <col min="13315" max="13315" width="47.42578125" customWidth="1"/>
    <col min="13316" max="13316" width="0" hidden="1" customWidth="1"/>
    <col min="13317" max="13317" width="24.7109375" customWidth="1"/>
    <col min="13318" max="13318" width="14.7109375" customWidth="1"/>
    <col min="13319" max="13320" width="15.7109375" customWidth="1"/>
    <col min="13321" max="13321" width="11.7109375" customWidth="1"/>
    <col min="13322" max="13322" width="6.42578125" bestFit="1" customWidth="1"/>
    <col min="13323" max="13323" width="11.7109375" customWidth="1"/>
    <col min="13324" max="13324" width="0" hidden="1" customWidth="1"/>
    <col min="13325" max="13325" width="3.7109375" customWidth="1"/>
    <col min="13326" max="13326" width="11.140625" bestFit="1" customWidth="1"/>
    <col min="13559" max="13566" width="0" hidden="1" customWidth="1"/>
    <col min="13567" max="13569" width="3.7109375" customWidth="1"/>
    <col min="13570" max="13570" width="12.7109375" customWidth="1"/>
    <col min="13571" max="13571" width="47.42578125" customWidth="1"/>
    <col min="13572" max="13572" width="0" hidden="1" customWidth="1"/>
    <col min="13573" max="13573" width="24.7109375" customWidth="1"/>
    <col min="13574" max="13574" width="14.7109375" customWidth="1"/>
    <col min="13575" max="13576" width="15.7109375" customWidth="1"/>
    <col min="13577" max="13577" width="11.7109375" customWidth="1"/>
    <col min="13578" max="13578" width="6.42578125" bestFit="1" customWidth="1"/>
    <col min="13579" max="13579" width="11.7109375" customWidth="1"/>
    <col min="13580" max="13580" width="0" hidden="1" customWidth="1"/>
    <col min="13581" max="13581" width="3.7109375" customWidth="1"/>
    <col min="13582" max="13582" width="11.140625" bestFit="1" customWidth="1"/>
    <col min="13815" max="13822" width="0" hidden="1" customWidth="1"/>
    <col min="13823" max="13825" width="3.7109375" customWidth="1"/>
    <col min="13826" max="13826" width="12.7109375" customWidth="1"/>
    <col min="13827" max="13827" width="47.42578125" customWidth="1"/>
    <col min="13828" max="13828" width="0" hidden="1" customWidth="1"/>
    <col min="13829" max="13829" width="24.7109375" customWidth="1"/>
    <col min="13830" max="13830" width="14.7109375" customWidth="1"/>
    <col min="13831" max="13832" width="15.7109375" customWidth="1"/>
    <col min="13833" max="13833" width="11.7109375" customWidth="1"/>
    <col min="13834" max="13834" width="6.42578125" bestFit="1" customWidth="1"/>
    <col min="13835" max="13835" width="11.7109375" customWidth="1"/>
    <col min="13836" max="13836" width="0" hidden="1" customWidth="1"/>
    <col min="13837" max="13837" width="3.7109375" customWidth="1"/>
    <col min="13838" max="13838" width="11.140625" bestFit="1" customWidth="1"/>
    <col min="14071" max="14078" width="0" hidden="1" customWidth="1"/>
    <col min="14079" max="14081" width="3.7109375" customWidth="1"/>
    <col min="14082" max="14082" width="12.7109375" customWidth="1"/>
    <col min="14083" max="14083" width="47.42578125" customWidth="1"/>
    <col min="14084" max="14084" width="0" hidden="1" customWidth="1"/>
    <col min="14085" max="14085" width="24.7109375" customWidth="1"/>
    <col min="14086" max="14086" width="14.7109375" customWidth="1"/>
    <col min="14087" max="14088" width="15.7109375" customWidth="1"/>
    <col min="14089" max="14089" width="11.7109375" customWidth="1"/>
    <col min="14090" max="14090" width="6.42578125" bestFit="1" customWidth="1"/>
    <col min="14091" max="14091" width="11.7109375" customWidth="1"/>
    <col min="14092" max="14092" width="0" hidden="1" customWidth="1"/>
    <col min="14093" max="14093" width="3.7109375" customWidth="1"/>
    <col min="14094" max="14094" width="11.140625" bestFit="1" customWidth="1"/>
    <col min="14327" max="14334" width="0" hidden="1" customWidth="1"/>
    <col min="14335" max="14337" width="3.7109375" customWidth="1"/>
    <col min="14338" max="14338" width="12.7109375" customWidth="1"/>
    <col min="14339" max="14339" width="47.42578125" customWidth="1"/>
    <col min="14340" max="14340" width="0" hidden="1" customWidth="1"/>
    <col min="14341" max="14341" width="24.7109375" customWidth="1"/>
    <col min="14342" max="14342" width="14.7109375" customWidth="1"/>
    <col min="14343" max="14344" width="15.7109375" customWidth="1"/>
    <col min="14345" max="14345" width="11.7109375" customWidth="1"/>
    <col min="14346" max="14346" width="6.42578125" bestFit="1" customWidth="1"/>
    <col min="14347" max="14347" width="11.7109375" customWidth="1"/>
    <col min="14348" max="14348" width="0" hidden="1" customWidth="1"/>
    <col min="14349" max="14349" width="3.7109375" customWidth="1"/>
    <col min="14350" max="14350" width="11.140625" bestFit="1" customWidth="1"/>
    <col min="14583" max="14590" width="0" hidden="1" customWidth="1"/>
    <col min="14591" max="14593" width="3.7109375" customWidth="1"/>
    <col min="14594" max="14594" width="12.7109375" customWidth="1"/>
    <col min="14595" max="14595" width="47.42578125" customWidth="1"/>
    <col min="14596" max="14596" width="0" hidden="1" customWidth="1"/>
    <col min="14597" max="14597" width="24.7109375" customWidth="1"/>
    <col min="14598" max="14598" width="14.7109375" customWidth="1"/>
    <col min="14599" max="14600" width="15.7109375" customWidth="1"/>
    <col min="14601" max="14601" width="11.7109375" customWidth="1"/>
    <col min="14602" max="14602" width="6.42578125" bestFit="1" customWidth="1"/>
    <col min="14603" max="14603" width="11.7109375" customWidth="1"/>
    <col min="14604" max="14604" width="0" hidden="1" customWidth="1"/>
    <col min="14605" max="14605" width="3.7109375" customWidth="1"/>
    <col min="14606" max="14606" width="11.140625" bestFit="1" customWidth="1"/>
    <col min="14839" max="14846" width="0" hidden="1" customWidth="1"/>
    <col min="14847" max="14849" width="3.7109375" customWidth="1"/>
    <col min="14850" max="14850" width="12.7109375" customWidth="1"/>
    <col min="14851" max="14851" width="47.42578125" customWidth="1"/>
    <col min="14852" max="14852" width="0" hidden="1" customWidth="1"/>
    <col min="14853" max="14853" width="24.7109375" customWidth="1"/>
    <col min="14854" max="14854" width="14.7109375" customWidth="1"/>
    <col min="14855" max="14856" width="15.7109375" customWidth="1"/>
    <col min="14857" max="14857" width="11.7109375" customWidth="1"/>
    <col min="14858" max="14858" width="6.42578125" bestFit="1" customWidth="1"/>
    <col min="14859" max="14859" width="11.7109375" customWidth="1"/>
    <col min="14860" max="14860" width="0" hidden="1" customWidth="1"/>
    <col min="14861" max="14861" width="3.7109375" customWidth="1"/>
    <col min="14862" max="14862" width="11.140625" bestFit="1" customWidth="1"/>
    <col min="15095" max="15102" width="0" hidden="1" customWidth="1"/>
    <col min="15103" max="15105" width="3.7109375" customWidth="1"/>
    <col min="15106" max="15106" width="12.7109375" customWidth="1"/>
    <col min="15107" max="15107" width="47.42578125" customWidth="1"/>
    <col min="15108" max="15108" width="0" hidden="1" customWidth="1"/>
    <col min="15109" max="15109" width="24.7109375" customWidth="1"/>
    <col min="15110" max="15110" width="14.7109375" customWidth="1"/>
    <col min="15111" max="15112" width="15.7109375" customWidth="1"/>
    <col min="15113" max="15113" width="11.7109375" customWidth="1"/>
    <col min="15114" max="15114" width="6.42578125" bestFit="1" customWidth="1"/>
    <col min="15115" max="15115" width="11.7109375" customWidth="1"/>
    <col min="15116" max="15116" width="0" hidden="1" customWidth="1"/>
    <col min="15117" max="15117" width="3.7109375" customWidth="1"/>
    <col min="15118" max="15118" width="11.140625" bestFit="1" customWidth="1"/>
    <col min="15351" max="15358" width="0" hidden="1" customWidth="1"/>
    <col min="15359" max="15361" width="3.7109375" customWidth="1"/>
    <col min="15362" max="15362" width="12.7109375" customWidth="1"/>
    <col min="15363" max="15363" width="47.42578125" customWidth="1"/>
    <col min="15364" max="15364" width="0" hidden="1" customWidth="1"/>
    <col min="15365" max="15365" width="24.7109375" customWidth="1"/>
    <col min="15366" max="15366" width="14.7109375" customWidth="1"/>
    <col min="15367" max="15368" width="15.7109375" customWidth="1"/>
    <col min="15369" max="15369" width="11.7109375" customWidth="1"/>
    <col min="15370" max="15370" width="6.42578125" bestFit="1" customWidth="1"/>
    <col min="15371" max="15371" width="11.7109375" customWidth="1"/>
    <col min="15372" max="15372" width="0" hidden="1" customWidth="1"/>
    <col min="15373" max="15373" width="3.7109375" customWidth="1"/>
    <col min="15374" max="15374" width="11.140625" bestFit="1" customWidth="1"/>
    <col min="15607" max="15614" width="0" hidden="1" customWidth="1"/>
    <col min="15615" max="15617" width="3.7109375" customWidth="1"/>
    <col min="15618" max="15618" width="12.7109375" customWidth="1"/>
    <col min="15619" max="15619" width="47.42578125" customWidth="1"/>
    <col min="15620" max="15620" width="0" hidden="1" customWidth="1"/>
    <col min="15621" max="15621" width="24.7109375" customWidth="1"/>
    <col min="15622" max="15622" width="14.7109375" customWidth="1"/>
    <col min="15623" max="15624" width="15.7109375" customWidth="1"/>
    <col min="15625" max="15625" width="11.7109375" customWidth="1"/>
    <col min="15626" max="15626" width="6.42578125" bestFit="1" customWidth="1"/>
    <col min="15627" max="15627" width="11.7109375" customWidth="1"/>
    <col min="15628" max="15628" width="0" hidden="1" customWidth="1"/>
    <col min="15629" max="15629" width="3.7109375" customWidth="1"/>
    <col min="15630" max="15630" width="11.140625" bestFit="1" customWidth="1"/>
    <col min="15863" max="15870" width="0" hidden="1" customWidth="1"/>
    <col min="15871" max="15873" width="3.7109375" customWidth="1"/>
    <col min="15874" max="15874" width="12.7109375" customWidth="1"/>
    <col min="15875" max="15875" width="47.42578125" customWidth="1"/>
    <col min="15876" max="15876" width="0" hidden="1" customWidth="1"/>
    <col min="15877" max="15877" width="24.7109375" customWidth="1"/>
    <col min="15878" max="15878" width="14.7109375" customWidth="1"/>
    <col min="15879" max="15880" width="15.7109375" customWidth="1"/>
    <col min="15881" max="15881" width="11.7109375" customWidth="1"/>
    <col min="15882" max="15882" width="6.42578125" bestFit="1" customWidth="1"/>
    <col min="15883" max="15883" width="11.7109375" customWidth="1"/>
    <col min="15884" max="15884" width="0" hidden="1" customWidth="1"/>
    <col min="15885" max="15885" width="3.7109375" customWidth="1"/>
    <col min="15886" max="15886" width="11.140625" bestFit="1" customWidth="1"/>
    <col min="16119" max="16126" width="0" hidden="1" customWidth="1"/>
    <col min="16127" max="16129" width="3.7109375" customWidth="1"/>
    <col min="16130" max="16130" width="12.7109375" customWidth="1"/>
    <col min="16131" max="16131" width="47.42578125" customWidth="1"/>
    <col min="16132" max="16132" width="0" hidden="1" customWidth="1"/>
    <col min="16133" max="16133" width="24.7109375" customWidth="1"/>
    <col min="16134" max="16134" width="14.7109375" customWidth="1"/>
    <col min="16135" max="16136" width="15.7109375" customWidth="1"/>
    <col min="16137" max="16137" width="11.7109375" customWidth="1"/>
    <col min="16138" max="16138" width="6.42578125" bestFit="1" customWidth="1"/>
    <col min="16139" max="16139" width="11.7109375" customWidth="1"/>
    <col min="16140" max="16140" width="0" hidden="1" customWidth="1"/>
    <col min="16141" max="16141" width="3.7109375" customWidth="1"/>
    <col min="16142" max="16142" width="11.140625" bestFit="1" customWidth="1"/>
  </cols>
  <sheetData>
    <row r="1" spans="12:24" hidden="1"/>
    <row r="2" spans="12:24" hidden="1"/>
    <row r="3" spans="12:24" hidden="1"/>
    <row r="4" spans="12:24" ht="3" customHeight="1"/>
    <row r="5" spans="12:24" ht="22.5" customHeight="1">
      <c r="L5" s="1" t="s">
        <v>744</v>
      </c>
      <c r="M5" s="1"/>
      <c r="N5" s="1"/>
      <c r="O5" s="1"/>
      <c r="P5" s="1"/>
      <c r="Q5" s="1"/>
      <c r="R5" s="1"/>
      <c r="S5" s="1"/>
      <c r="T5" s="1"/>
    </row>
    <row r="6" spans="12:24" ht="3" customHeight="1"/>
    <row r="7" spans="12:24" hidden="1">
      <c r="O7" s="1"/>
      <c r="P7" s="1"/>
      <c r="Q7" s="1"/>
      <c r="R7" s="1"/>
      <c r="S7" s="1"/>
      <c r="T7" s="1"/>
    </row>
    <row r="8" spans="12:24">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4">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4" hidden="1">
      <c r="O10" s="1"/>
      <c r="P10" s="1"/>
      <c r="Q10" s="1"/>
      <c r="R10" s="1"/>
      <c r="S10" s="1"/>
      <c r="T10" s="1"/>
    </row>
    <row r="11" spans="12:24" hidden="1">
      <c r="Q11" t="s">
        <v>635</v>
      </c>
      <c r="R11" t="s">
        <v>636</v>
      </c>
    </row>
    <row r="12" spans="12:24" hidden="1">
      <c r="L12" s="1"/>
      <c r="M12" s="1"/>
      <c r="V12" t="s">
        <v>371</v>
      </c>
    </row>
    <row r="13" spans="12:24" ht="15" customHeight="1">
      <c r="Q13" s="1"/>
      <c r="R13" s="1"/>
      <c r="S13" s="1"/>
      <c r="T13" s="1"/>
      <c r="U13" s="1"/>
      <c r="V13" s="1"/>
    </row>
    <row r="14" spans="12:24">
      <c r="L14" s="1" t="s">
        <v>445</v>
      </c>
      <c r="M14" s="1"/>
      <c r="N14" s="1"/>
      <c r="O14" s="1"/>
      <c r="P14" s="1"/>
      <c r="Q14" s="1"/>
      <c r="R14" s="1"/>
      <c r="S14" s="1"/>
      <c r="T14" s="1"/>
      <c r="U14" s="1"/>
      <c r="V14" s="1"/>
      <c r="W14" s="1"/>
      <c r="X14" s="1" t="s">
        <v>446</v>
      </c>
    </row>
    <row r="15" spans="12:24" ht="14.25" customHeight="1">
      <c r="L15" s="1" t="s">
        <v>91</v>
      </c>
      <c r="M15" s="1" t="s">
        <v>595</v>
      </c>
      <c r="O15" s="1" t="s">
        <v>596</v>
      </c>
      <c r="P15" s="1" t="s">
        <v>597</v>
      </c>
      <c r="Q15" s="1" t="s">
        <v>604</v>
      </c>
      <c r="R15" s="1"/>
      <c r="S15" s="1"/>
      <c r="T15" s="1"/>
      <c r="U15" s="1"/>
      <c r="V15" s="1" t="s">
        <v>339</v>
      </c>
      <c r="W15" s="1" t="s">
        <v>274</v>
      </c>
      <c r="X15" s="1"/>
    </row>
    <row r="16" spans="12:24" ht="25.5" customHeight="1">
      <c r="L16" s="1"/>
      <c r="M16" s="1"/>
      <c r="O16" s="1"/>
      <c r="P16" s="1"/>
      <c r="Q16" s="1" t="s">
        <v>621</v>
      </c>
      <c r="R16" s="1"/>
      <c r="S16" s="1" t="s">
        <v>615</v>
      </c>
      <c r="T16" s="1"/>
      <c r="U16" s="1"/>
      <c r="V16" s="1"/>
      <c r="W16" s="1"/>
      <c r="X16" s="1"/>
    </row>
    <row r="17" spans="1:25" ht="14.25" customHeight="1">
      <c r="L17" s="1"/>
      <c r="M17" s="1"/>
      <c r="O17" s="1"/>
      <c r="P17" s="1"/>
      <c r="Q17" t="s">
        <v>619</v>
      </c>
      <c r="R17" t="s">
        <v>620</v>
      </c>
      <c r="S17" t="s">
        <v>273</v>
      </c>
      <c r="T17" s="1" t="s">
        <v>272</v>
      </c>
      <c r="U17" s="1"/>
      <c r="V17" s="1"/>
      <c r="W17" s="1"/>
      <c r="X17" s="1"/>
    </row>
    <row r="18" spans="1:25">
      <c r="K18">
        <v>1</v>
      </c>
      <c r="L18" t="s">
        <v>92</v>
      </c>
      <c r="M18" t="s">
        <v>48</v>
      </c>
      <c r="N18" t="s">
        <v>48</v>
      </c>
      <c r="O18">
        <f t="shared" ref="O18:T18" ca="1" si="0">OFFSET(O18,0,-1)+1</f>
        <v>3</v>
      </c>
      <c r="P18">
        <f t="shared" ca="1" si="0"/>
        <v>4</v>
      </c>
      <c r="Q18">
        <f t="shared" ca="1" si="0"/>
        <v>5</v>
      </c>
      <c r="R18">
        <f t="shared" ca="1" si="0"/>
        <v>6</v>
      </c>
      <c r="S18">
        <f t="shared" ca="1" si="0"/>
        <v>7</v>
      </c>
      <c r="T18" s="1">
        <f t="shared" ca="1" si="0"/>
        <v>8</v>
      </c>
      <c r="U18" s="1"/>
      <c r="V18">
        <f ca="1">OFFSET(V18,0,-2)+1</f>
        <v>9</v>
      </c>
      <c r="X18">
        <f ca="1">OFFSET(X18,0,-2)+1</f>
        <v>10</v>
      </c>
    </row>
    <row r="19" spans="1:25">
      <c r="A19" s="1">
        <v>1</v>
      </c>
      <c r="L19">
        <f>mergeValue(A19)</f>
        <v>1</v>
      </c>
      <c r="M19" t="s">
        <v>19</v>
      </c>
      <c r="O19" s="1"/>
      <c r="P19" s="1"/>
      <c r="Q19" s="1"/>
      <c r="R19" s="1"/>
      <c r="S19" s="1"/>
      <c r="T19" s="1"/>
      <c r="U19" s="1"/>
      <c r="V19" s="1"/>
      <c r="W19" s="1"/>
      <c r="X19" t="s">
        <v>718</v>
      </c>
    </row>
    <row r="20" spans="1:25">
      <c r="A20" s="1"/>
      <c r="B20" s="1">
        <v>1</v>
      </c>
      <c r="L20" t="str">
        <f>mergeValue(A20) &amp;"."&amp; mergeValue(B20)</f>
        <v>1.1</v>
      </c>
      <c r="M20" t="s">
        <v>15</v>
      </c>
      <c r="O20" s="1"/>
      <c r="P20" s="1"/>
      <c r="Q20" s="1"/>
      <c r="R20" s="1"/>
      <c r="S20" s="1"/>
      <c r="T20" s="1"/>
      <c r="U20" s="1"/>
      <c r="V20" s="1"/>
      <c r="W20" s="1"/>
      <c r="X20" t="s">
        <v>459</v>
      </c>
    </row>
    <row r="21" spans="1:25">
      <c r="A21" s="1"/>
      <c r="B21" s="1"/>
      <c r="C21" s="1">
        <v>1</v>
      </c>
      <c r="L21" t="str">
        <f>mergeValue(A21) &amp;"."&amp; mergeValue(B21)&amp;"."&amp; mergeValue(C21)</f>
        <v>1.1.1</v>
      </c>
      <c r="M21" t="s">
        <v>7</v>
      </c>
      <c r="O21" s="1"/>
      <c r="P21" s="1"/>
      <c r="Q21" s="1"/>
      <c r="R21" s="1"/>
      <c r="S21" s="1"/>
      <c r="T21" s="1"/>
      <c r="U21" s="1"/>
      <c r="V21" s="1"/>
      <c r="W21" s="1"/>
      <c r="X21" t="s">
        <v>600</v>
      </c>
    </row>
    <row r="22" spans="1:25">
      <c r="A22" s="1"/>
      <c r="B22" s="1"/>
      <c r="C22" s="1"/>
      <c r="D22" s="1">
        <v>1</v>
      </c>
      <c r="L22" t="str">
        <f>mergeValue(A22) &amp;"."&amp; mergeValue(B22)&amp;"."&amp; mergeValue(C22)&amp;"."&amp; mergeValue(D22)</f>
        <v>1.1.1.1</v>
      </c>
      <c r="M22" t="s">
        <v>21</v>
      </c>
      <c r="O22" s="1"/>
      <c r="P22" s="1"/>
      <c r="Q22" s="1"/>
      <c r="R22" s="1"/>
      <c r="S22" s="1"/>
      <c r="T22" s="1"/>
      <c r="U22" s="1"/>
      <c r="V22" s="1"/>
      <c r="W22" s="1"/>
      <c r="X22" t="s">
        <v>623</v>
      </c>
    </row>
    <row r="23" spans="1:25" ht="42.95" customHeight="1">
      <c r="A23" s="1"/>
      <c r="B23" s="1"/>
      <c r="C23" s="1"/>
      <c r="D23" s="1"/>
      <c r="E23">
        <v>1</v>
      </c>
      <c r="L23" t="str">
        <f>mergeValue(A23) &amp;"."&amp; mergeValue(B23)&amp;"."&amp; mergeValue(C23)&amp;"."&amp; mergeValue(D23)&amp;"."&amp; mergeValue(E23)</f>
        <v>1.1.1.1.1</v>
      </c>
      <c r="T23" t="s">
        <v>83</v>
      </c>
      <c r="V23" t="s">
        <v>84</v>
      </c>
      <c r="X23" s="1" t="s">
        <v>748</v>
      </c>
      <c r="Y23" t="str">
        <f>strCheckDateTwo(N23:W23)</f>
        <v/>
      </c>
    </row>
    <row r="24" spans="1:25" hidden="1">
      <c r="A24" s="1"/>
      <c r="B24" s="1"/>
      <c r="C24" s="1"/>
      <c r="D24" s="1"/>
      <c r="R24" t="str">
        <f>S23 &amp; "-" &amp; U23</f>
        <v>-</v>
      </c>
      <c r="X24" s="1"/>
    </row>
    <row r="25" spans="1:25" ht="15" customHeight="1">
      <c r="A25" s="1"/>
      <c r="B25" s="1"/>
      <c r="C25" s="1"/>
      <c r="D25" s="1"/>
      <c r="M25" t="s">
        <v>5</v>
      </c>
      <c r="X25" s="1"/>
    </row>
    <row r="26" spans="1:25" ht="15" customHeight="1">
      <c r="A26" s="1"/>
      <c r="B26" s="1"/>
      <c r="C26" s="1"/>
      <c r="M26" t="s">
        <v>16</v>
      </c>
    </row>
    <row r="27" spans="1:25" ht="15" customHeight="1">
      <c r="A27" s="1"/>
      <c r="B27" s="1"/>
      <c r="M27" t="s">
        <v>17</v>
      </c>
    </row>
    <row r="28" spans="1:25" ht="15" customHeight="1">
      <c r="A28" s="1"/>
      <c r="M28" t="s">
        <v>18</v>
      </c>
    </row>
    <row r="29" spans="1:25" ht="15" customHeight="1">
      <c r="M29" t="s">
        <v>308</v>
      </c>
    </row>
    <row r="30" spans="1:25" ht="3" customHeight="1"/>
    <row r="31" spans="1:25" ht="96" customHeight="1">
      <c r="L31">
        <v>1</v>
      </c>
      <c r="M31" s="1" t="s">
        <v>749</v>
      </c>
      <c r="N31" s="1"/>
      <c r="O31" s="1"/>
      <c r="P31" s="1"/>
      <c r="Q31" s="1"/>
      <c r="R31" s="1"/>
      <c r="S31" s="1"/>
      <c r="T31" s="1"/>
      <c r="U31" s="1"/>
      <c r="V31" s="1"/>
      <c r="W31" s="1"/>
      <c r="X31" s="1"/>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J15"/>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209</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H8" t="str">
        <f>IF('Перечень тарифов'!R21="","наименование отсутствует","" &amp; 'Перечень тарифов'!R21 &amp; "")</f>
        <v>Централизованная система теплоснабжения</v>
      </c>
      <c r="I8" t="s">
        <v>568</v>
      </c>
    </row>
    <row r="9" spans="1:10">
      <c r="A9" s="1"/>
      <c r="F9" t="str">
        <f>"3." &amp;mergeValue(A9)</f>
        <v>3.1</v>
      </c>
      <c r="G9" t="s">
        <v>474</v>
      </c>
      <c r="H9" t="str">
        <f>IF('Перечень тарифов'!F21="","наименование отсутствует","" &amp; 'Перечень тарифов'!F21 &amp; "")</f>
        <v>Производство тепловой энергии. Некомбинированная выработка</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H12" t="str">
        <f>IF(Территории!H13="","","" &amp; Территории!H13 &amp; "")</f>
        <v>Город-курорт Кисловодск</v>
      </c>
      <c r="I12" t="s">
        <v>479</v>
      </c>
    </row>
    <row r="13" spans="1:10">
      <c r="A13" s="1"/>
      <c r="B13" s="1"/>
      <c r="C13" s="1"/>
      <c r="D13">
        <v>1</v>
      </c>
      <c r="F13" t="str">
        <f>"4."&amp;mergeValue(A13) &amp;"."&amp;mergeValue(B13)&amp;"."&amp;mergeValue(C13)&amp;"."&amp;mergeValue(D13)</f>
        <v>4.1.1.1.1</v>
      </c>
      <c r="G13" t="s">
        <v>477</v>
      </c>
      <c r="H13" t="str">
        <f>IF(Территории!R14="","","" &amp; Территории!R14 &amp; "")</f>
        <v>Город-курорт Кисловодск (07715000)</v>
      </c>
      <c r="I13" t="s">
        <v>569</v>
      </c>
    </row>
    <row r="14" spans="1:10" ht="3" customHeight="1"/>
    <row r="15" spans="1:10" ht="15" customHeight="1">
      <c r="G15" s="1" t="s">
        <v>571</v>
      </c>
      <c r="H15" s="1"/>
    </row>
  </sheetData>
  <sheetProtection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3">
    <tabColor rgb="FFEAEBEE"/>
    <pageSetUpPr fitToPage="1"/>
  </sheetPr>
  <dimension ref="A1:H14"/>
  <sheetViews>
    <sheetView showGridLines="0" topLeftCell="C4" workbookViewId="0">
      <selection activeCell="F23" sqref="F23"/>
    </sheetView>
  </sheetViews>
  <sheetFormatPr defaultColWidth="10.5703125" defaultRowHeight="15"/>
  <cols>
    <col min="1" max="2" width="9.140625" hidden="1" customWidth="1"/>
    <col min="3" max="3" width="3.7109375" customWidth="1"/>
    <col min="4" max="4" width="6.28515625" bestFit="1" customWidth="1"/>
    <col min="5" max="5" width="64.140625" customWidth="1"/>
    <col min="6" max="7" width="35.7109375" customWidth="1"/>
    <col min="8" max="8" width="115.7109375" customWidth="1"/>
  </cols>
  <sheetData>
    <row r="1" spans="4:8" hidden="1"/>
    <row r="2" spans="4:8" hidden="1"/>
    <row r="3" spans="4:8" hidden="1"/>
    <row r="4" spans="4:8" ht="3" customHeight="1"/>
    <row r="5" spans="4:8" ht="26.1" customHeight="1">
      <c r="D5" s="1" t="s">
        <v>695</v>
      </c>
      <c r="E5" s="1"/>
      <c r="F5" s="1"/>
      <c r="G5" s="1"/>
    </row>
    <row r="6" spans="4:8" ht="3" customHeight="1"/>
    <row r="7" spans="4:8">
      <c r="D7" s="1" t="s">
        <v>445</v>
      </c>
      <c r="E7" s="1"/>
      <c r="F7" s="1"/>
      <c r="G7" s="1"/>
      <c r="H7" s="1" t="s">
        <v>446</v>
      </c>
    </row>
    <row r="8" spans="4:8">
      <c r="D8" t="s">
        <v>91</v>
      </c>
      <c r="E8" t="s">
        <v>448</v>
      </c>
      <c r="F8" t="s">
        <v>439</v>
      </c>
      <c r="G8" t="s">
        <v>447</v>
      </c>
      <c r="H8" s="1"/>
    </row>
    <row r="9" spans="4:8" ht="12" customHeight="1">
      <c r="D9" t="s">
        <v>92</v>
      </c>
      <c r="E9" t="s">
        <v>48</v>
      </c>
      <c r="F9" t="s">
        <v>49</v>
      </c>
      <c r="G9" t="s">
        <v>50</v>
      </c>
      <c r="H9" t="s">
        <v>67</v>
      </c>
    </row>
    <row r="10" spans="4:8" ht="21" customHeight="1">
      <c r="D10" t="s">
        <v>92</v>
      </c>
      <c r="E10" t="s">
        <v>698</v>
      </c>
      <c r="F10" t="s">
        <v>1547</v>
      </c>
      <c r="G10" t="s">
        <v>1544</v>
      </c>
      <c r="H10" s="1" t="s">
        <v>700</v>
      </c>
    </row>
    <row r="11" spans="4:8" ht="21" customHeight="1">
      <c r="D11" t="s">
        <v>48</v>
      </c>
      <c r="E11" t="s">
        <v>699</v>
      </c>
      <c r="F11" t="s">
        <v>1545</v>
      </c>
      <c r="G11" t="s">
        <v>1544</v>
      </c>
      <c r="H11" s="1"/>
    </row>
    <row r="12" spans="4:8" ht="21" customHeight="1">
      <c r="D12" t="s">
        <v>49</v>
      </c>
      <c r="E12" t="s">
        <v>682</v>
      </c>
      <c r="F12" t="s">
        <v>1546</v>
      </c>
      <c r="G12" t="s">
        <v>1544</v>
      </c>
      <c r="H12" s="1"/>
    </row>
    <row r="13" spans="4:8" ht="21" customHeight="1">
      <c r="D13" t="s">
        <v>50</v>
      </c>
      <c r="E13" t="s">
        <v>683</v>
      </c>
      <c r="F13" t="s">
        <v>1546</v>
      </c>
      <c r="G13" t="s">
        <v>1544</v>
      </c>
      <c r="H13" s="1"/>
    </row>
    <row r="14" spans="4:8" ht="15" customHeight="1">
      <c r="E14" t="s">
        <v>327</v>
      </c>
      <c r="H14" s="1"/>
    </row>
  </sheetData>
  <sheetProtection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tariff.eias.ru/disclo/get_file?p_guid=28127e35-0f5f-41dd-b20b-8065ebde80b3"/>
    <hyperlink ref="G11" location="'Форма 4.9'!$G$11" tooltip="Кликните по гиперссылке, чтобы перейти по ссылке на обосновывающие документы или отредактировать её" display="https://tariff.eias.ru/disclo/get_file?p_guid=28127e35-0f5f-41dd-b20b-8065ebde80b3"/>
    <hyperlink ref="G12" location="'Форма 4.9'!$G$12" tooltip="Кликните по гиперссылке, чтобы перейти по ссылке на обосновывающие документы или отредактировать её" display="https://tariff.eias.ru/disclo/get_file?p_guid=28127e35-0f5f-41dd-b20b-8065ebde80b3"/>
    <hyperlink ref="G13" location="'Форма 4.9'!$G$13" tooltip="Кликните по гиперссылке, чтобы перейти по ссылке на обосновывающие документы или отредактировать её" display="https://tariff.eias.ru/disclo/get_file?p_guid=28127e35-0f5f-41dd-b20b-8065ebde80b3"/>
    <hyperlink ref="F10" location="'Форма 4.9'!$F$10" tooltip="Кликните по гиперссылке, чтобы перейти по ссылке на обосновывающие документы или отредактировать её" display="Положениеозакупкахтоваров,работ,услугООО&quot;ГазпромтеплоэнергоКисловодск&quot;,утвержденноеПротоколом№6заседанияСоветадиректоровООО&quot;ГазпромтеплоэнергоКисловодск&quot;от14.02.2017г."/>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J15"/>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209</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H8" t="str">
        <f>IF('Перечень тарифов'!R21="","наименование отсутствует","" &amp; 'Перечень тарифов'!R21 &amp; "")</f>
        <v>Централизованная система теплоснабжения</v>
      </c>
      <c r="I8" t="s">
        <v>568</v>
      </c>
    </row>
    <row r="9" spans="1:10">
      <c r="A9" s="1"/>
      <c r="F9" t="str">
        <f>"3." &amp;mergeValue(A9)</f>
        <v>3.1</v>
      </c>
      <c r="G9" t="s">
        <v>474</v>
      </c>
      <c r="H9" t="str">
        <f>IF('Перечень тарифов'!F21="","наименование отсутствует","" &amp; 'Перечень тарифов'!F21 &amp; "")</f>
        <v>Производство тепловой энергии. Некомбинированная выработка</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H12" t="str">
        <f>IF(Территории!H13="","","" &amp; Территории!H13 &amp; "")</f>
        <v>Город-курорт Кисловодск</v>
      </c>
      <c r="I12" t="s">
        <v>479</v>
      </c>
    </row>
    <row r="13" spans="1:10">
      <c r="A13" s="1"/>
      <c r="B13" s="1"/>
      <c r="C13" s="1"/>
      <c r="D13">
        <v>1</v>
      </c>
      <c r="F13" t="str">
        <f>"4."&amp;mergeValue(A13) &amp;"."&amp;mergeValue(B13)&amp;"."&amp;mergeValue(C13)&amp;"."&amp;mergeValue(D13)</f>
        <v>4.1.1.1.1</v>
      </c>
      <c r="G13" t="s">
        <v>477</v>
      </c>
      <c r="H13" t="str">
        <f>IF(Территории!R14="","","" &amp; Территории!R14 &amp; "")</f>
        <v>Город-курорт Кисловодск (07715000)</v>
      </c>
      <c r="I13" t="s">
        <v>569</v>
      </c>
    </row>
    <row r="14" spans="1:10" ht="3" customHeight="1"/>
    <row r="15" spans="1:10" ht="15" customHeight="1">
      <c r="G15" s="1" t="s">
        <v>571</v>
      </c>
      <c r="H15" s="1"/>
    </row>
  </sheetData>
  <sheetProtection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4_1">
    <tabColor rgb="FFEAEBEE"/>
  </sheetPr>
  <dimension ref="A1:O34"/>
  <sheetViews>
    <sheetView showGridLines="0" tabSelected="1" topLeftCell="C25" workbookViewId="0">
      <selection activeCell="J29" sqref="J29"/>
    </sheetView>
  </sheetViews>
  <sheetFormatPr defaultColWidth="10.5703125" defaultRowHeight="15"/>
  <cols>
    <col min="1" max="2" width="9.140625" hidden="1" customWidth="1"/>
    <col min="3" max="3" width="3.7109375" customWidth="1"/>
    <col min="4" max="4" width="6.28515625" bestFit="1" customWidth="1"/>
    <col min="5" max="5" width="46.7109375" customWidth="1"/>
    <col min="6" max="6" width="35.7109375" customWidth="1"/>
    <col min="7" max="7" width="3.7109375" customWidth="1"/>
    <col min="8" max="9" width="11.7109375" customWidth="1"/>
    <col min="10" max="11" width="35.7109375" customWidth="1"/>
    <col min="12" max="12" width="84.85546875" customWidth="1"/>
  </cols>
  <sheetData>
    <row r="1" spans="2:12" hidden="1"/>
    <row r="2" spans="2:12" hidden="1"/>
    <row r="3" spans="2:12" hidden="1"/>
    <row r="4" spans="2:12" ht="3" customHeight="1"/>
    <row r="5" spans="2:12" ht="26.1" customHeight="1">
      <c r="D5" s="1" t="s">
        <v>707</v>
      </c>
      <c r="E5" s="1"/>
      <c r="F5" s="1"/>
      <c r="G5" s="1"/>
      <c r="H5" s="1"/>
      <c r="I5" s="1"/>
      <c r="J5" s="1"/>
      <c r="K5" s="1"/>
    </row>
    <row r="6" spans="2:12" ht="3" customHeight="1"/>
    <row r="7" spans="2:12">
      <c r="E7" t="str">
        <f>"Дата подачи заявления об "&amp;IF(datePr_ch="","утверждении","изменении") &amp; " тарифов"</f>
        <v>Дата подачи заявления об утверждении тарифов</v>
      </c>
      <c r="F7" s="1" t="str">
        <f>IF(datePr_ch="",IF(datePr="","",datePr),datePr_ch)</f>
        <v>01.06.2020</v>
      </c>
      <c r="G7" s="1"/>
      <c r="H7" s="1"/>
      <c r="I7" s="1"/>
      <c r="J7" s="1"/>
      <c r="K7" s="1"/>
    </row>
    <row r="8" spans="2:12">
      <c r="E8" t="str">
        <f>"Номер подачи заявления об "&amp;IF(numberPr_ch="","утверждении","изменении") &amp; " тарифов"</f>
        <v>Номер подачи заявления об утверждении тарифов</v>
      </c>
      <c r="F8" s="1" t="str">
        <f>IF(numberPr_ch="",IF(numberPr="","",numberPr),numberPr_ch)</f>
        <v>1643</v>
      </c>
      <c r="G8" s="1"/>
      <c r="H8" s="1"/>
      <c r="I8" s="1"/>
      <c r="J8" s="1"/>
      <c r="K8" s="1"/>
    </row>
    <row r="10" spans="2:12" ht="21" customHeight="1">
      <c r="D10" s="1" t="s">
        <v>445</v>
      </c>
      <c r="E10" s="1"/>
      <c r="F10" s="1"/>
      <c r="G10" s="1"/>
      <c r="H10" s="1"/>
      <c r="I10" s="1"/>
      <c r="J10" s="1"/>
      <c r="K10" s="1"/>
      <c r="L10" s="1" t="s">
        <v>446</v>
      </c>
    </row>
    <row r="11" spans="2:12" ht="21" customHeight="1">
      <c r="D11" s="1" t="s">
        <v>91</v>
      </c>
      <c r="E11" s="1" t="s">
        <v>296</v>
      </c>
      <c r="F11" s="1" t="s">
        <v>19</v>
      </c>
      <c r="G11" s="1" t="s">
        <v>684</v>
      </c>
      <c r="H11" s="1"/>
      <c r="I11" s="1"/>
      <c r="J11" s="1" t="s">
        <v>439</v>
      </c>
      <c r="K11" s="1" t="s">
        <v>447</v>
      </c>
      <c r="L11" s="1"/>
    </row>
    <row r="12" spans="2:12" ht="21" customHeight="1">
      <c r="D12" s="1"/>
      <c r="E12" s="1"/>
      <c r="F12" s="1"/>
      <c r="G12" s="1" t="s">
        <v>685</v>
      </c>
      <c r="H12" s="1"/>
      <c r="I12" t="s">
        <v>686</v>
      </c>
      <c r="J12" s="1"/>
      <c r="K12" s="1"/>
      <c r="L12" s="1"/>
    </row>
    <row r="13" spans="2:12" ht="12" customHeight="1">
      <c r="D13" t="s">
        <v>92</v>
      </c>
      <c r="E13" t="s">
        <v>48</v>
      </c>
      <c r="F13" t="s">
        <v>49</v>
      </c>
      <c r="G13" s="1" t="s">
        <v>50</v>
      </c>
      <c r="H13" s="1"/>
      <c r="I13" t="s">
        <v>67</v>
      </c>
      <c r="J13" t="s">
        <v>68</v>
      </c>
      <c r="K13" t="s">
        <v>182</v>
      </c>
      <c r="L13" t="s">
        <v>183</v>
      </c>
    </row>
    <row r="14" spans="2:12" ht="14.25" customHeight="1">
      <c r="D14">
        <v>1</v>
      </c>
      <c r="E14" s="1" t="s">
        <v>687</v>
      </c>
      <c r="F14" s="1"/>
      <c r="G14" s="1"/>
      <c r="H14" s="1"/>
      <c r="I14" s="1"/>
      <c r="J14" s="1"/>
      <c r="K14" s="1"/>
    </row>
    <row r="15" spans="2:12">
      <c r="D15" t="s">
        <v>294</v>
      </c>
      <c r="E15" t="s">
        <v>449</v>
      </c>
      <c r="F15" t="s">
        <v>449</v>
      </c>
      <c r="G15" s="1" t="s">
        <v>449</v>
      </c>
      <c r="H15" s="1"/>
      <c r="I15" t="s">
        <v>449</v>
      </c>
      <c r="J15" t="s">
        <v>1541</v>
      </c>
      <c r="K15" t="s">
        <v>1542</v>
      </c>
      <c r="L15" t="s">
        <v>688</v>
      </c>
    </row>
    <row r="16" spans="2:12">
      <c r="B16">
        <v>3</v>
      </c>
      <c r="D16">
        <v>2</v>
      </c>
      <c r="E16" s="1" t="s">
        <v>689</v>
      </c>
      <c r="F16" s="1"/>
      <c r="G16" s="1"/>
      <c r="H16" s="1"/>
      <c r="I16" s="1"/>
      <c r="J16" s="1" t="s">
        <v>449</v>
      </c>
      <c r="K16" s="1"/>
    </row>
    <row r="17" spans="2:15" ht="90" customHeight="1">
      <c r="C17" s="1"/>
      <c r="D17" s="1" t="s">
        <v>690</v>
      </c>
      <c r="E17" s="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 t="str">
        <f>IF('Перечень тарифов'!J21="","наименование отсутствует","" &amp; 'Перечень тарифов'!J21 &amp; "")</f>
        <v>Тариф на тепловую энергию</v>
      </c>
      <c r="H17" t="s">
        <v>1178</v>
      </c>
      <c r="I17" t="s">
        <v>1179</v>
      </c>
      <c r="J17" t="s">
        <v>247</v>
      </c>
      <c r="K17" t="s">
        <v>449</v>
      </c>
      <c r="L17" s="1" t="s">
        <v>711</v>
      </c>
    </row>
    <row r="18" spans="2:15">
      <c r="C18" s="1"/>
      <c r="D18" s="1"/>
      <c r="E18" s="1"/>
      <c r="F18" s="1"/>
      <c r="H18" t="s">
        <v>274</v>
      </c>
      <c r="L18" s="1"/>
    </row>
    <row r="19" spans="2:15">
      <c r="B19">
        <v>3</v>
      </c>
      <c r="D19" t="s">
        <v>49</v>
      </c>
      <c r="E19" s="1" t="s">
        <v>691</v>
      </c>
      <c r="F19" s="1"/>
      <c r="G19" s="1"/>
      <c r="H19" s="1"/>
      <c r="I19" s="1"/>
      <c r="J19" s="1"/>
      <c r="K19" s="1"/>
    </row>
    <row r="20" spans="2:15">
      <c r="D20" t="s">
        <v>440</v>
      </c>
      <c r="E20" t="s">
        <v>449</v>
      </c>
      <c r="F20" t="s">
        <v>449</v>
      </c>
      <c r="G20" s="1" t="s">
        <v>449</v>
      </c>
      <c r="H20" s="1"/>
      <c r="I20" t="s">
        <v>449</v>
      </c>
      <c r="J20" t="s">
        <v>449</v>
      </c>
      <c r="K20" t="s">
        <v>1543</v>
      </c>
      <c r="L20" t="s">
        <v>692</v>
      </c>
    </row>
    <row r="21" spans="2:15">
      <c r="B21">
        <v>3</v>
      </c>
      <c r="D21" t="s">
        <v>50</v>
      </c>
      <c r="E21" s="1" t="s">
        <v>693</v>
      </c>
      <c r="F21" s="1"/>
      <c r="G21" s="1"/>
      <c r="H21" s="1"/>
      <c r="I21" s="1"/>
      <c r="J21" s="1"/>
      <c r="K21" s="1"/>
    </row>
    <row r="22" spans="2:15" ht="67.5" customHeight="1">
      <c r="C22" s="1"/>
      <c r="D22" s="1" t="s">
        <v>441</v>
      </c>
      <c r="E22" s="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 t="str">
        <f>IF('Перечень тарифов'!J21="","наименование отсутствует","" &amp; 'Перечень тарифов'!J21 &amp; "")</f>
        <v>Тариф на тепловую энергию</v>
      </c>
      <c r="H22" t="s">
        <v>1178</v>
      </c>
      <c r="I22" t="s">
        <v>1179</v>
      </c>
      <c r="J22">
        <v>758358.88</v>
      </c>
      <c r="K22" t="s">
        <v>449</v>
      </c>
      <c r="L22" s="1" t="s">
        <v>712</v>
      </c>
    </row>
    <row r="23" spans="2:15">
      <c r="C23" s="1"/>
      <c r="D23" s="1"/>
      <c r="E23" s="1"/>
      <c r="F23" s="1"/>
      <c r="H23" t="s">
        <v>274</v>
      </c>
      <c r="L23" s="1"/>
    </row>
    <row r="24" spans="2:15">
      <c r="D24" t="s">
        <v>67</v>
      </c>
      <c r="E24" s="1" t="s">
        <v>757</v>
      </c>
      <c r="F24" s="1"/>
      <c r="G24" s="1"/>
      <c r="H24" s="1"/>
      <c r="I24" s="1"/>
      <c r="J24" s="1"/>
      <c r="K24" s="1"/>
    </row>
    <row r="25" spans="2:15" ht="90" customHeight="1">
      <c r="C25" s="1"/>
      <c r="D25" s="1" t="s">
        <v>442</v>
      </c>
      <c r="E25" s="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 t="str">
        <f>IF('Перечень тарифов'!J21="","наименование отсутствует","" &amp; 'Перечень тарифов'!J21 &amp; "")</f>
        <v>Тариф на тепловую энергию</v>
      </c>
      <c r="H25" t="s">
        <v>1178</v>
      </c>
      <c r="I25" t="s">
        <v>1179</v>
      </c>
      <c r="J25">
        <v>286.91199999999998</v>
      </c>
      <c r="K25" t="s">
        <v>449</v>
      </c>
      <c r="L25" s="1" t="s">
        <v>758</v>
      </c>
    </row>
    <row r="26" spans="2:15">
      <c r="C26" s="1"/>
      <c r="D26" s="1"/>
      <c r="E26" s="1"/>
      <c r="F26" s="1"/>
      <c r="H26" t="s">
        <v>274</v>
      </c>
      <c r="L26" s="1"/>
    </row>
    <row r="27" spans="2:15" ht="26.1" customHeight="1">
      <c r="D27" t="s">
        <v>68</v>
      </c>
      <c r="E27" s="1" t="s">
        <v>714</v>
      </c>
      <c r="F27" s="1"/>
      <c r="G27" s="1"/>
      <c r="H27" s="1"/>
      <c r="I27" s="1"/>
      <c r="J27" s="1"/>
      <c r="K27" s="1"/>
    </row>
    <row r="28" spans="2:15" ht="101.25" customHeight="1">
      <c r="C28" s="1"/>
      <c r="D28" s="1" t="s">
        <v>443</v>
      </c>
      <c r="E28" s="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 t="str">
        <f>IF('Перечень тарифов'!J21="","наименование отсутствует","" &amp; 'Перечень тарифов'!J21 &amp; "")</f>
        <v>Тариф на тепловую энергию</v>
      </c>
      <c r="H28" t="s">
        <v>1178</v>
      </c>
      <c r="I28" t="s">
        <v>1179</v>
      </c>
      <c r="J28">
        <v>43141.67</v>
      </c>
      <c r="K28" t="s">
        <v>449</v>
      </c>
      <c r="L28" s="1" t="s">
        <v>715</v>
      </c>
      <c r="O28" t="s">
        <v>553</v>
      </c>
    </row>
    <row r="29" spans="2:15">
      <c r="C29" s="1"/>
      <c r="D29" s="1"/>
      <c r="E29" s="1"/>
      <c r="F29" s="1"/>
      <c r="H29" t="s">
        <v>274</v>
      </c>
      <c r="L29" s="1"/>
    </row>
    <row r="30" spans="2:15" ht="25.5" customHeight="1">
      <c r="B30">
        <v>3</v>
      </c>
      <c r="D30" t="s">
        <v>182</v>
      </c>
      <c r="E30" s="1" t="s">
        <v>713</v>
      </c>
      <c r="F30" s="1"/>
      <c r="G30" s="1"/>
      <c r="H30" s="1"/>
      <c r="I30" s="1"/>
      <c r="J30" s="1"/>
      <c r="K30" s="1"/>
    </row>
    <row r="31" spans="2:15" ht="112.5" customHeight="1">
      <c r="C31" s="1"/>
      <c r="D31" s="1" t="s">
        <v>694</v>
      </c>
      <c r="E31" s="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 t="str">
        <f>IF('Перечень тарифов'!J21="","наименование отсутствует","" &amp; 'Перечень тарифов'!J21 &amp; "")</f>
        <v>Тариф на тепловую энергию</v>
      </c>
      <c r="H31" t="s">
        <v>1178</v>
      </c>
      <c r="I31" t="s">
        <v>1179</v>
      </c>
      <c r="J31">
        <v>3808.59</v>
      </c>
      <c r="K31" t="s">
        <v>449</v>
      </c>
      <c r="L31" s="1" t="s">
        <v>716</v>
      </c>
    </row>
    <row r="32" spans="2:15">
      <c r="C32" s="1"/>
      <c r="D32" s="1"/>
      <c r="E32" s="1"/>
      <c r="F32" s="1"/>
      <c r="H32" t="s">
        <v>274</v>
      </c>
      <c r="L32" s="1"/>
    </row>
    <row r="33" spans="4:12" ht="3" customHeight="1"/>
    <row r="34" spans="4:12" ht="24.75" customHeight="1">
      <c r="D34">
        <v>1</v>
      </c>
      <c r="E34" s="1" t="s">
        <v>710</v>
      </c>
      <c r="F34" s="1"/>
      <c r="G34" s="1"/>
      <c r="H34" s="1"/>
      <c r="I34" s="1"/>
      <c r="J34" s="1"/>
      <c r="K34" s="1"/>
      <c r="L34" s="1"/>
    </row>
  </sheetData>
  <sheetProtection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1756c218-2ca4-4eb7-9929-976a26f7da9b"/>
    <hyperlink ref="K20" location="'Форма 4.10.1'!$K$20" tooltip="Кликните по гиперссылке, чтобы перейти по гиперссылке или отредактировать её" display="https://portal.eias.ru/Portal/DownloadPage.aspx?type=12&amp;guid=1f067df2-198f-41e2-b986-e01ce85b7a9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M15"/>
  <sheetViews>
    <sheetView showGridLines="0" topLeftCell="C4" workbookViewId="0"/>
  </sheetViews>
  <sheetFormatPr defaultRowHeight="15"/>
  <cols>
    <col min="1" max="2" width="9.140625" hidden="1" customWidth="1"/>
    <col min="3" max="3" width="3.7109375" customWidth="1"/>
    <col min="4" max="4" width="7" bestFit="1" customWidth="1"/>
    <col min="5" max="5" width="11.28515625" customWidth="1"/>
    <col min="6" max="6" width="41" customWidth="1"/>
    <col min="7" max="7" width="18" customWidth="1"/>
    <col min="8" max="8" width="13.140625" customWidth="1"/>
    <col min="9" max="9" width="11.42578125" customWidth="1"/>
    <col min="10" max="10" width="42.140625" customWidth="1"/>
    <col min="11" max="11" width="115.7109375" customWidth="1"/>
    <col min="12" max="12" width="3.7109375" customWidth="1"/>
  </cols>
  <sheetData>
    <row r="1" spans="1:13" hidden="1"/>
    <row r="2" spans="1:13" hidden="1"/>
    <row r="3" spans="1:13" hidden="1"/>
    <row r="4" spans="1:13" ht="3" customHeight="1"/>
    <row r="5" spans="1:13">
      <c r="D5" s="1" t="s">
        <v>460</v>
      </c>
      <c r="E5" s="1"/>
      <c r="F5" s="1"/>
      <c r="G5" s="1"/>
      <c r="H5" s="1"/>
      <c r="I5" s="1"/>
      <c r="J5" s="1"/>
    </row>
    <row r="6" spans="1:13" ht="3" hidden="1" customHeight="1"/>
    <row r="7" spans="1:13" ht="3" customHeight="1"/>
    <row r="8" spans="1:13">
      <c r="D8" s="1" t="s">
        <v>445</v>
      </c>
      <c r="E8" s="1"/>
      <c r="F8" s="1"/>
      <c r="G8" s="1"/>
      <c r="H8" s="1"/>
      <c r="I8" s="1"/>
      <c r="J8" s="1"/>
      <c r="K8" s="1" t="s">
        <v>446</v>
      </c>
    </row>
    <row r="9" spans="1:13">
      <c r="D9" s="1" t="s">
        <v>91</v>
      </c>
      <c r="E9" s="1" t="s">
        <v>462</v>
      </c>
      <c r="F9" s="1"/>
      <c r="G9" s="1" t="s">
        <v>463</v>
      </c>
      <c r="H9" s="1"/>
      <c r="I9" s="1"/>
      <c r="J9" s="1"/>
      <c r="K9" s="1"/>
    </row>
    <row r="10" spans="1:13">
      <c r="D10" s="1"/>
      <c r="E10" t="s">
        <v>464</v>
      </c>
      <c r="F10" t="s">
        <v>398</v>
      </c>
      <c r="G10" t="s">
        <v>398</v>
      </c>
      <c r="H10" t="s">
        <v>464</v>
      </c>
      <c r="I10" t="s">
        <v>465</v>
      </c>
      <c r="J10" t="s">
        <v>447</v>
      </c>
      <c r="K10" s="1"/>
    </row>
    <row r="11" spans="1:13" ht="12" customHeight="1">
      <c r="D11" t="s">
        <v>92</v>
      </c>
      <c r="E11" t="s">
        <v>48</v>
      </c>
      <c r="F11" t="s">
        <v>49</v>
      </c>
      <c r="G11" t="s">
        <v>50</v>
      </c>
      <c r="H11" t="s">
        <v>67</v>
      </c>
      <c r="I11" t="s">
        <v>68</v>
      </c>
      <c r="J11" t="s">
        <v>182</v>
      </c>
      <c r="K11" t="s">
        <v>183</v>
      </c>
    </row>
    <row r="12" spans="1:13" ht="54.95" customHeight="1">
      <c r="A12" t="s">
        <v>49</v>
      </c>
      <c r="B12" t="s">
        <v>252</v>
      </c>
      <c r="D12" t="s">
        <v>92</v>
      </c>
      <c r="K12" s="1" t="s">
        <v>466</v>
      </c>
      <c r="M12" t="str">
        <f>IF(ISERROR(INDEX(kind_of_nameforms,MATCH(E12,kind_of_forms,0),1)),"",INDEX(kind_of_nameforms,MATCH(E12,kind_of_forms,0),1))</f>
        <v/>
      </c>
    </row>
    <row r="13" spans="1:13" ht="15" customHeight="1">
      <c r="E13" t="s">
        <v>5</v>
      </c>
      <c r="K13" s="1"/>
    </row>
    <row r="14" spans="1:13" ht="3" customHeight="1"/>
    <row r="15" spans="1:13" ht="27.75" customHeight="1">
      <c r="E15" s="1" t="s">
        <v>572</v>
      </c>
      <c r="F15" s="1"/>
      <c r="G15" s="1"/>
      <c r="H15" s="1"/>
      <c r="I15" s="1"/>
      <c r="J15" s="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E15"/>
  <sheetViews>
    <sheetView showGridLines="0" topLeftCell="C6" workbookViewId="0"/>
  </sheetViews>
  <sheetFormatPr defaultRowHeight="15"/>
  <cols>
    <col min="1" max="2" width="9.140625" hidden="1" customWidth="1"/>
    <col min="3" max="3" width="3.7109375" bestFit="1" customWidth="1"/>
    <col min="4" max="4" width="6.28515625" bestFit="1" customWidth="1"/>
    <col min="5" max="5" width="94.85546875" customWidth="1"/>
  </cols>
  <sheetData>
    <row r="1" spans="4:5" hidden="1"/>
    <row r="2" spans="4:5" hidden="1"/>
    <row r="3" spans="4:5" hidden="1"/>
    <row r="4" spans="4:5" hidden="1"/>
    <row r="5" spans="4:5" hidden="1"/>
    <row r="6" spans="4:5" ht="3" customHeight="1"/>
    <row r="7" spans="4:5">
      <c r="D7" s="1" t="s">
        <v>313</v>
      </c>
      <c r="E7" s="1"/>
    </row>
    <row r="8" spans="4:5" ht="3" customHeight="1"/>
    <row r="9" spans="4:5" ht="15.95" customHeight="1">
      <c r="D9" t="s">
        <v>91</v>
      </c>
      <c r="E9" t="s">
        <v>312</v>
      </c>
    </row>
    <row r="10" spans="4:5" ht="12" customHeight="1">
      <c r="D10" t="s">
        <v>92</v>
      </c>
      <c r="E10" t="s">
        <v>48</v>
      </c>
    </row>
    <row r="11" spans="4:5" ht="11.25" hidden="1" customHeight="1">
      <c r="D11">
        <v>0</v>
      </c>
    </row>
    <row r="12" spans="4:5" ht="15" customHeight="1">
      <c r="D12">
        <v>1</v>
      </c>
    </row>
    <row r="13" spans="4:5" ht="12" customHeight="1">
      <c r="E13" t="s">
        <v>176</v>
      </c>
    </row>
    <row r="14" spans="4:5" ht="3" customHeight="1"/>
    <row r="15" spans="4:5" ht="22.5" customHeight="1">
      <c r="D15" s="1" t="s">
        <v>314</v>
      </c>
      <c r="E15" s="1"/>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E12"/>
  <sheetViews>
    <sheetView showGridLines="0" topLeftCell="C6" workbookViewId="0"/>
  </sheetViews>
  <sheetFormatPr defaultRowHeight="15"/>
  <cols>
    <col min="1" max="2" width="9.140625" hidden="1" customWidth="1"/>
    <col min="3" max="3" width="3.7109375" customWidth="1"/>
    <col min="4" max="4" width="6.28515625" customWidth="1"/>
    <col min="5" max="5" width="94.85546875" customWidth="1"/>
  </cols>
  <sheetData>
    <row r="1" spans="4:5" hidden="1"/>
    <row r="2" spans="4:5" hidden="1"/>
    <row r="3" spans="4:5" hidden="1"/>
    <row r="4" spans="4:5" hidden="1"/>
    <row r="5" spans="4:5" hidden="1"/>
    <row r="6" spans="4:5" ht="3" customHeight="1"/>
    <row r="7" spans="4:5">
      <c r="D7" s="1" t="s">
        <v>54</v>
      </c>
      <c r="E7" s="1"/>
    </row>
    <row r="8" spans="4:5" ht="3" customHeight="1"/>
    <row r="9" spans="4:5" ht="15.95" customHeight="1">
      <c r="D9" t="s">
        <v>91</v>
      </c>
      <c r="E9" t="s">
        <v>175</v>
      </c>
    </row>
    <row r="10" spans="4:5" ht="12" customHeight="1">
      <c r="D10" t="s">
        <v>92</v>
      </c>
      <c r="E10" t="s">
        <v>48</v>
      </c>
    </row>
    <row r="11" spans="4:5" ht="15" hidden="1" customHeight="1">
      <c r="D11">
        <v>0</v>
      </c>
    </row>
    <row r="12" spans="4:5">
      <c r="E12" t="s">
        <v>176</v>
      </c>
    </row>
  </sheetData>
  <sheetProtection password="FA9C" sheet="1" objects="1" scenarios="1" formatColumns="0" formatRows="0"/>
  <mergeCells count="1">
    <mergeCell ref="D7:E7"/>
  </mergeCells>
  <phoneticPr fontId="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D5"/>
  <sheetViews>
    <sheetView showGridLines="0" workbookViewId="0">
      <selection activeCell="B5" sqref="B5"/>
    </sheetView>
  </sheetViews>
  <sheetFormatPr defaultRowHeight="15"/>
  <cols>
    <col min="1" max="1" width="1.7109375" customWidth="1"/>
    <col min="2" max="2" width="34.5703125" customWidth="1"/>
    <col min="3" max="3" width="85.5703125" customWidth="1"/>
    <col min="4" max="4" width="17.7109375" customWidth="1"/>
  </cols>
  <sheetData>
    <row r="1" spans="2:4" ht="3" customHeight="1"/>
    <row r="2" spans="2:4">
      <c r="B2" s="1" t="s">
        <v>55</v>
      </c>
      <c r="C2" s="1"/>
      <c r="D2" s="1"/>
    </row>
    <row r="3" spans="2:4" ht="3" customHeight="1"/>
    <row r="4" spans="2:4" ht="21.75" customHeight="1" thickBot="1">
      <c r="B4" t="s">
        <v>1</v>
      </c>
      <c r="C4" t="s">
        <v>90</v>
      </c>
      <c r="D4" t="s">
        <v>71</v>
      </c>
    </row>
    <row r="5" spans="2:4" ht="15.75" thickTop="1"/>
  </sheetData>
  <sheetProtection sheet="1" objects="1" scenarios="1" formatColumns="0" formatRows="0" autoFilter="0"/>
  <autoFilter ref="B4:D4"/>
  <mergeCells count="1">
    <mergeCell ref="B2:D2"/>
  </mergeCells>
  <phoneticPr fontId="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AI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2" ht="17.100000000000001" customHeight="1">
      <c r="A2" t="s">
        <v>174</v>
      </c>
    </row>
    <row r="7" spans="1:22" ht="17.100000000000001" customHeight="1">
      <c r="A7" t="s">
        <v>0</v>
      </c>
    </row>
    <row r="9" spans="1:22" ht="17.100000000000001" customHeight="1">
      <c r="D9" s="1">
        <v>1</v>
      </c>
      <c r="E9" s="1"/>
      <c r="F9" s="1"/>
      <c r="G9" s="1" t="s">
        <v>84</v>
      </c>
      <c r="H9" s="1"/>
      <c r="I9" s="1">
        <v>1</v>
      </c>
      <c r="J9" s="1"/>
      <c r="K9" s="1" t="s">
        <v>84</v>
      </c>
      <c r="L9" s="1"/>
      <c r="M9" s="1" t="s">
        <v>92</v>
      </c>
      <c r="N9" s="1"/>
      <c r="O9" s="1" t="s">
        <v>84</v>
      </c>
      <c r="P9" s="1"/>
      <c r="Q9" s="1" t="s">
        <v>92</v>
      </c>
      <c r="R9" s="1"/>
      <c r="S9" s="1" t="s">
        <v>84</v>
      </c>
      <c r="U9" t="s">
        <v>92</v>
      </c>
    </row>
    <row r="10" spans="1:22" ht="17.100000000000001" customHeight="1">
      <c r="D10" s="1"/>
      <c r="E10" s="1"/>
      <c r="F10" s="1"/>
      <c r="G10" s="1"/>
      <c r="H10" s="1"/>
      <c r="I10" s="1"/>
      <c r="J10" s="1"/>
      <c r="K10" s="1"/>
      <c r="L10" s="1"/>
      <c r="M10" s="1"/>
      <c r="N10" s="1"/>
      <c r="O10" s="1"/>
      <c r="P10" s="1"/>
      <c r="Q10" s="1"/>
      <c r="R10" s="1"/>
      <c r="S10" s="1"/>
      <c r="V10" t="s">
        <v>630</v>
      </c>
    </row>
    <row r="11" spans="1:22" ht="17.100000000000001" customHeight="1">
      <c r="D11" s="1"/>
      <c r="E11" s="1"/>
      <c r="F11" s="1"/>
      <c r="G11" s="1"/>
      <c r="H11" s="1"/>
      <c r="I11" s="1"/>
      <c r="J11" s="1"/>
      <c r="K11" s="1"/>
      <c r="L11" s="1"/>
      <c r="M11" s="1"/>
      <c r="N11" s="1"/>
      <c r="O11" s="1"/>
      <c r="R11" t="s">
        <v>629</v>
      </c>
    </row>
    <row r="12" spans="1:22" ht="17.100000000000001" customHeight="1">
      <c r="D12" s="1"/>
      <c r="E12" s="1"/>
      <c r="F12" s="1"/>
      <c r="G12" s="1"/>
      <c r="H12" s="1"/>
      <c r="I12" s="1"/>
      <c r="J12" s="1"/>
      <c r="K12" s="1"/>
      <c r="N12" t="s">
        <v>410</v>
      </c>
    </row>
    <row r="13" spans="1:22" ht="17.25" customHeight="1">
      <c r="D13" s="1"/>
      <c r="E13" s="1"/>
      <c r="F13" s="1"/>
      <c r="G13" s="1"/>
    </row>
    <row r="15" spans="1:22" ht="16.5" customHeight="1">
      <c r="D15" s="1"/>
      <c r="E15" s="1"/>
      <c r="F15" s="1"/>
      <c r="G15" s="1"/>
      <c r="H15" s="1"/>
      <c r="I15" s="1">
        <v>1</v>
      </c>
      <c r="J15" s="1"/>
      <c r="K15" s="1" t="s">
        <v>84</v>
      </c>
      <c r="L15" s="1"/>
      <c r="M15" s="1" t="s">
        <v>92</v>
      </c>
      <c r="N15" s="1"/>
      <c r="O15" s="1" t="s">
        <v>84</v>
      </c>
      <c r="P15" s="1"/>
      <c r="Q15" s="1" t="s">
        <v>92</v>
      </c>
      <c r="R15" s="1"/>
      <c r="S15" s="1" t="s">
        <v>84</v>
      </c>
      <c r="U15" t="s">
        <v>92</v>
      </c>
    </row>
    <row r="16" spans="1:22" ht="16.5" customHeight="1">
      <c r="D16" s="1"/>
      <c r="E16" s="1"/>
      <c r="F16" s="1"/>
      <c r="G16" s="1"/>
      <c r="H16" s="1"/>
      <c r="I16" s="1"/>
      <c r="J16" s="1"/>
      <c r="K16" s="1"/>
      <c r="L16" s="1"/>
      <c r="M16" s="1"/>
      <c r="N16" s="1"/>
      <c r="O16" s="1"/>
      <c r="P16" s="1"/>
      <c r="Q16" s="1"/>
      <c r="R16" s="1"/>
      <c r="S16" s="1"/>
      <c r="V16" t="s">
        <v>630</v>
      </c>
    </row>
    <row r="17" spans="1:26" ht="17.100000000000001" customHeight="1">
      <c r="D17" s="1"/>
      <c r="E17" s="1"/>
      <c r="F17" s="1"/>
      <c r="G17" s="1"/>
      <c r="H17" s="1"/>
      <c r="I17" s="1"/>
      <c r="J17" s="1"/>
      <c r="K17" s="1"/>
      <c r="L17" s="1"/>
      <c r="M17" s="1"/>
      <c r="N17" s="1"/>
      <c r="O17" s="1"/>
      <c r="R17" t="s">
        <v>629</v>
      </c>
    </row>
    <row r="18" spans="1:26" ht="17.100000000000001" customHeight="1">
      <c r="D18" s="1"/>
      <c r="E18" s="1"/>
      <c r="F18" s="1"/>
      <c r="G18" s="1"/>
      <c r="H18" s="1"/>
      <c r="I18" s="1"/>
      <c r="J18" s="1"/>
      <c r="K18" s="1"/>
      <c r="N18" t="s">
        <v>410</v>
      </c>
    </row>
    <row r="19" spans="1:26" ht="17.100000000000001" customHeight="1">
      <c r="D19" s="1"/>
      <c r="E19" s="1"/>
      <c r="F19" s="1"/>
      <c r="G19" s="1"/>
    </row>
    <row r="21" spans="1:26" ht="17.100000000000001" customHeight="1">
      <c r="A21" t="s">
        <v>12</v>
      </c>
      <c r="C21" t="s">
        <v>92</v>
      </c>
    </row>
    <row r="27" spans="1:26" ht="17.100000000000001" customHeight="1">
      <c r="O27" s="1" t="s">
        <v>297</v>
      </c>
      <c r="P27" s="1"/>
      <c r="Q27" s="1"/>
      <c r="R27" s="1" t="s">
        <v>269</v>
      </c>
      <c r="S27" s="1"/>
      <c r="T27" s="1"/>
      <c r="U27" s="1" t="s">
        <v>339</v>
      </c>
      <c r="W27" s="1"/>
    </row>
    <row r="28" spans="1:26" ht="17.100000000000001" customHeight="1">
      <c r="O28" s="1" t="s">
        <v>578</v>
      </c>
      <c r="P28" s="1" t="s">
        <v>270</v>
      </c>
      <c r="Q28" s="1"/>
      <c r="R28" s="1"/>
      <c r="S28" s="1"/>
      <c r="T28" s="1"/>
      <c r="U28" s="1"/>
      <c r="W28" s="1"/>
    </row>
    <row r="29" spans="1:26" ht="37.5" customHeight="1">
      <c r="O29" s="1"/>
      <c r="P29" t="s">
        <v>579</v>
      </c>
      <c r="Q29" t="s">
        <v>6</v>
      </c>
      <c r="R29" t="s">
        <v>273</v>
      </c>
      <c r="S29" s="1" t="s">
        <v>272</v>
      </c>
      <c r="T29" s="1"/>
      <c r="U29" s="1"/>
      <c r="W29" s="1"/>
    </row>
    <row r="30" spans="1:26" ht="17.100000000000001" customHeight="1">
      <c r="M30" t="s">
        <v>182</v>
      </c>
      <c r="O30" s="1"/>
      <c r="P30" s="1"/>
      <c r="Q30" s="1"/>
      <c r="R30" s="1"/>
      <c r="S30" s="1"/>
      <c r="T30" s="1"/>
      <c r="U30" s="1"/>
    </row>
    <row r="31" spans="1:26" ht="15">
      <c r="A31" s="1">
        <v>1</v>
      </c>
      <c r="L31">
        <f>mergeValue(A31)</f>
        <v>1</v>
      </c>
      <c r="M31" t="s">
        <v>19</v>
      </c>
      <c r="O31" s="1"/>
      <c r="P31" s="1"/>
      <c r="Q31" s="1"/>
      <c r="R31" s="1"/>
      <c r="S31" s="1"/>
      <c r="T31" s="1"/>
      <c r="U31" s="1"/>
      <c r="V31" s="1"/>
      <c r="W31" t="s">
        <v>718</v>
      </c>
      <c r="Z31" t="str">
        <f t="shared" ref="Z31:Z44" si="0">IF(M31="","",M31 )</f>
        <v>Наименование тарифа</v>
      </c>
    </row>
    <row r="32" spans="1:26" ht="15">
      <c r="A32" s="1"/>
      <c r="B32" s="1">
        <v>1</v>
      </c>
      <c r="L32" t="str">
        <f>mergeValue(A32) &amp;"."&amp; mergeValue(B32)</f>
        <v>1.1</v>
      </c>
      <c r="M32" t="s">
        <v>15</v>
      </c>
      <c r="O32" s="1"/>
      <c r="P32" s="1"/>
      <c r="Q32" s="1"/>
      <c r="R32" s="1"/>
      <c r="S32" s="1"/>
      <c r="T32" s="1"/>
      <c r="U32" s="1"/>
      <c r="V32" s="1"/>
      <c r="W32" t="s">
        <v>459</v>
      </c>
      <c r="Z32" t="str">
        <f t="shared" si="0"/>
        <v>Территория действия тарифа</v>
      </c>
    </row>
    <row r="33" spans="1:26" ht="15">
      <c r="A33" s="1"/>
      <c r="B33" s="1"/>
      <c r="C33" s="1">
        <v>1</v>
      </c>
      <c r="L33" t="str">
        <f>mergeValue(A33) &amp;"."&amp; mergeValue(B33)&amp;"."&amp; mergeValue(C33)</f>
        <v>1.1.1</v>
      </c>
      <c r="M33" t="s">
        <v>7</v>
      </c>
      <c r="O33" s="1"/>
      <c r="P33" s="1"/>
      <c r="Q33" s="1"/>
      <c r="R33" s="1"/>
      <c r="S33" s="1"/>
      <c r="T33" s="1"/>
      <c r="U33" s="1"/>
      <c r="V33" s="1"/>
      <c r="W33" t="s">
        <v>600</v>
      </c>
      <c r="Z33" t="str">
        <f t="shared" si="0"/>
        <v xml:space="preserve">Наименование системы теплоснабжения </v>
      </c>
    </row>
    <row r="34" spans="1:26" ht="15">
      <c r="A34" s="1"/>
      <c r="B34" s="1"/>
      <c r="C34" s="1"/>
      <c r="D34" s="1">
        <v>1</v>
      </c>
      <c r="L34" t="str">
        <f>mergeValue(A34) &amp;"."&amp; mergeValue(B34)&amp;"."&amp; mergeValue(C34)&amp;"."&amp; mergeValue(D34)</f>
        <v>1.1.1.1</v>
      </c>
      <c r="M34" t="s">
        <v>21</v>
      </c>
      <c r="O34" s="1"/>
      <c r="P34" s="1"/>
      <c r="Q34" s="1"/>
      <c r="R34" s="1"/>
      <c r="S34" s="1"/>
      <c r="T34" s="1"/>
      <c r="U34" s="1"/>
      <c r="V34" s="1"/>
      <c r="W34" t="s">
        <v>601</v>
      </c>
      <c r="Z34" t="str">
        <f t="shared" si="0"/>
        <v xml:space="preserve">Источник тепловой энергии  </v>
      </c>
    </row>
    <row r="35" spans="1:26" ht="15">
      <c r="A35" s="1"/>
      <c r="B35" s="1"/>
      <c r="C35" s="1"/>
      <c r="D35" s="1"/>
      <c r="E35" s="1">
        <v>1</v>
      </c>
      <c r="H35">
        <v>1</v>
      </c>
      <c r="I35" s="1">
        <v>1</v>
      </c>
      <c r="L35" t="str">
        <f>mergeValue(A35) &amp;"."&amp; mergeValue(B35)&amp;"."&amp; mergeValue(C35)&amp;"."&amp; mergeValue(D35)&amp;"."&amp; mergeValue(E35)</f>
        <v>1.1.1.1.1</v>
      </c>
      <c r="M35" t="s">
        <v>8</v>
      </c>
      <c r="O35" s="1"/>
      <c r="P35" s="1"/>
      <c r="Q35" s="1"/>
      <c r="R35" s="1"/>
      <c r="S35" s="1"/>
      <c r="T35" s="1"/>
      <c r="U35" s="1"/>
      <c r="V35" s="1"/>
      <c r="W35" t="s">
        <v>719</v>
      </c>
      <c r="Z35" t="str">
        <f t="shared" si="0"/>
        <v>Схема подключения теплопотребляющей установки к коллектору источника тепловой энергии</v>
      </c>
    </row>
    <row r="36" spans="1:26" ht="15">
      <c r="A36" s="1"/>
      <c r="B36" s="1"/>
      <c r="C36" s="1"/>
      <c r="D36" s="1"/>
      <c r="E36" s="1"/>
      <c r="F36" s="1">
        <v>1</v>
      </c>
      <c r="I36" s="1"/>
      <c r="J36" s="1">
        <v>1</v>
      </c>
      <c r="L36" t="str">
        <f>mergeValue(A36) &amp;"."&amp; mergeValue(B36)&amp;"."&amp; mergeValue(C36)&amp;"."&amp; mergeValue(D36)&amp;"."&amp; mergeValue(E36)&amp;"."&amp; mergeValue(F36)</f>
        <v>1.1.1.1.1.1</v>
      </c>
      <c r="M36" t="s">
        <v>9</v>
      </c>
      <c r="O36" s="1"/>
      <c r="P36" s="1"/>
      <c r="Q36" s="1"/>
      <c r="R36" s="1"/>
      <c r="S36" s="1"/>
      <c r="T36" s="1"/>
      <c r="U36" s="1"/>
      <c r="V36" s="1"/>
      <c r="W36" t="s">
        <v>720</v>
      </c>
      <c r="Z36" t="str">
        <f t="shared" si="0"/>
        <v>Группа потребителей</v>
      </c>
    </row>
    <row r="37" spans="1:26" ht="122.1" customHeight="1">
      <c r="A37" s="1"/>
      <c r="B37" s="1"/>
      <c r="C37" s="1"/>
      <c r="D37" s="1"/>
      <c r="E37" s="1"/>
      <c r="F37" s="1"/>
      <c r="G37">
        <v>1</v>
      </c>
      <c r="I37" s="1"/>
      <c r="J37" s="1"/>
      <c r="K37">
        <v>1</v>
      </c>
      <c r="L37" t="str">
        <f>mergeValue(A37) &amp;"."&amp; mergeValue(B37)&amp;"."&amp; mergeValue(C37)&amp;"."&amp; mergeValue(D37)&amp;"."&amp; mergeValue(E37)&amp;"."&amp; mergeValue(F37)&amp;"."&amp; mergeValue(G37)</f>
        <v>1.1.1.1.1.1.1</v>
      </c>
      <c r="R37" s="1"/>
      <c r="S37" s="1" t="s">
        <v>83</v>
      </c>
      <c r="T37" s="1"/>
      <c r="U37" s="1" t="s">
        <v>83</v>
      </c>
      <c r="W37" s="1" t="s">
        <v>721</v>
      </c>
      <c r="X37" t="str">
        <f>strCheckDate(O38:V38)</f>
        <v/>
      </c>
      <c r="Z37" t="str">
        <f t="shared" si="0"/>
        <v/>
      </c>
    </row>
    <row r="38" spans="1:26" ht="14.25" hidden="1" customHeight="1">
      <c r="A38" s="1"/>
      <c r="B38" s="1"/>
      <c r="C38" s="1"/>
      <c r="D38" s="1"/>
      <c r="E38" s="1"/>
      <c r="F38" s="1"/>
      <c r="I38" s="1"/>
      <c r="J38" s="1"/>
      <c r="Q38" t="str">
        <f>R37 &amp; "-" &amp; T37</f>
        <v>-</v>
      </c>
      <c r="R38" s="1"/>
      <c r="S38" s="1"/>
      <c r="T38" s="1"/>
      <c r="U38" s="1"/>
      <c r="W38" s="1"/>
      <c r="Z38" t="str">
        <f t="shared" si="0"/>
        <v/>
      </c>
    </row>
    <row r="39" spans="1:26" ht="15" customHeight="1">
      <c r="A39" s="1"/>
      <c r="B39" s="1"/>
      <c r="C39" s="1"/>
      <c r="D39" s="1"/>
      <c r="E39" s="1"/>
      <c r="F39" s="1"/>
      <c r="I39" s="1"/>
      <c r="J39" s="1"/>
      <c r="M39" t="s">
        <v>24</v>
      </c>
      <c r="W39" s="1"/>
      <c r="Z39" t="str">
        <f t="shared" si="0"/>
        <v>Добавить вид теплоносителя (параметры теплоносителя)</v>
      </c>
    </row>
    <row r="40" spans="1:26" ht="15" customHeight="1">
      <c r="A40" s="1"/>
      <c r="B40" s="1"/>
      <c r="C40" s="1"/>
      <c r="D40" s="1"/>
      <c r="E40" s="1"/>
      <c r="I40" s="1"/>
      <c r="M40" t="s">
        <v>10</v>
      </c>
      <c r="Z40" t="str">
        <f t="shared" si="0"/>
        <v>Добавить группу потребителей</v>
      </c>
    </row>
    <row r="41" spans="1:26" ht="15" customHeight="1">
      <c r="A41" s="1"/>
      <c r="B41" s="1"/>
      <c r="C41" s="1"/>
      <c r="D41" s="1"/>
      <c r="M41" t="s">
        <v>11</v>
      </c>
      <c r="Z41" t="str">
        <f t="shared" si="0"/>
        <v>Добавить схему подключения</v>
      </c>
    </row>
    <row r="42" spans="1:26" ht="15" customHeight="1">
      <c r="A42" s="1"/>
      <c r="B42" s="1"/>
      <c r="C42" s="1"/>
      <c r="M42" t="s">
        <v>16</v>
      </c>
      <c r="Z42" t="str">
        <f t="shared" si="0"/>
        <v>Добавить источник тепловой энергии</v>
      </c>
    </row>
    <row r="43" spans="1:26" ht="15" customHeight="1">
      <c r="A43" s="1"/>
      <c r="B43" s="1"/>
      <c r="M43" t="s">
        <v>17</v>
      </c>
      <c r="Z43" t="str">
        <f t="shared" si="0"/>
        <v>Добавить наименование системы теплоснабжения</v>
      </c>
    </row>
    <row r="44" spans="1:26" ht="15" customHeight="1">
      <c r="A44" s="1"/>
      <c r="M44" t="s">
        <v>18</v>
      </c>
      <c r="Z44" t="str">
        <f t="shared" si="0"/>
        <v>Добавить территорию действия тарифа</v>
      </c>
    </row>
    <row r="45" spans="1:26" ht="15" customHeight="1">
      <c r="M45" t="s">
        <v>308</v>
      </c>
    </row>
    <row r="46" spans="1:26" ht="18.75" customHeight="1"/>
    <row r="47" spans="1:26" ht="17.100000000000001" customHeight="1">
      <c r="A47" t="s">
        <v>12</v>
      </c>
      <c r="C47" t="s">
        <v>48</v>
      </c>
    </row>
    <row r="49" spans="1:26" ht="15">
      <c r="A49" s="1">
        <v>1</v>
      </c>
      <c r="L49">
        <f>mergeValue(A49)</f>
        <v>1</v>
      </c>
      <c r="M49" t="s">
        <v>19</v>
      </c>
      <c r="O49" s="1"/>
      <c r="P49" s="1"/>
      <c r="Q49" s="1"/>
      <c r="R49" s="1"/>
      <c r="S49" s="1"/>
      <c r="T49" s="1"/>
      <c r="U49" s="1"/>
      <c r="V49" s="1"/>
      <c r="W49" t="s">
        <v>718</v>
      </c>
      <c r="Z49" t="str">
        <f t="shared" ref="Z49:Z62" si="1">IF(M49="","",M49 )</f>
        <v>Наименование тарифа</v>
      </c>
    </row>
    <row r="50" spans="1:26" ht="15">
      <c r="A50" s="1"/>
      <c r="B50" s="1">
        <v>1</v>
      </c>
      <c r="L50" t="str">
        <f>mergeValue(A50) &amp;"."&amp; mergeValue(B50)</f>
        <v>1.1</v>
      </c>
      <c r="M50" t="s">
        <v>15</v>
      </c>
      <c r="O50" s="1"/>
      <c r="P50" s="1"/>
      <c r="Q50" s="1"/>
      <c r="R50" s="1"/>
      <c r="S50" s="1"/>
      <c r="T50" s="1"/>
      <c r="U50" s="1"/>
      <c r="V50" s="1"/>
      <c r="W50" t="s">
        <v>459</v>
      </c>
      <c r="Z50" t="str">
        <f t="shared" si="1"/>
        <v>Территория действия тарифа</v>
      </c>
    </row>
    <row r="51" spans="1:26" ht="15">
      <c r="A51" s="1"/>
      <c r="B51" s="1"/>
      <c r="C51" s="1">
        <v>1</v>
      </c>
      <c r="L51" t="str">
        <f>mergeValue(A51) &amp;"."&amp; mergeValue(B51)&amp;"."&amp; mergeValue(C51)</f>
        <v>1.1.1</v>
      </c>
      <c r="M51" t="s">
        <v>7</v>
      </c>
      <c r="O51" s="1"/>
      <c r="P51" s="1"/>
      <c r="Q51" s="1"/>
      <c r="R51" s="1"/>
      <c r="S51" s="1"/>
      <c r="T51" s="1"/>
      <c r="U51" s="1"/>
      <c r="V51" s="1"/>
      <c r="W51" t="s">
        <v>600</v>
      </c>
      <c r="Z51" t="str">
        <f t="shared" si="1"/>
        <v xml:space="preserve">Наименование системы теплоснабжения </v>
      </c>
    </row>
    <row r="52" spans="1:26" ht="15">
      <c r="A52" s="1"/>
      <c r="B52" s="1"/>
      <c r="C52" s="1"/>
      <c r="D52" s="1">
        <v>1</v>
      </c>
      <c r="L52" t="str">
        <f>mergeValue(A52) &amp;"."&amp; mergeValue(B52)&amp;"."&amp; mergeValue(C52)&amp;"."&amp; mergeValue(D52)</f>
        <v>1.1.1.1</v>
      </c>
      <c r="M52" t="s">
        <v>21</v>
      </c>
      <c r="O52" s="1"/>
      <c r="P52" s="1"/>
      <c r="Q52" s="1"/>
      <c r="R52" s="1"/>
      <c r="S52" s="1"/>
      <c r="T52" s="1"/>
      <c r="U52" s="1"/>
      <c r="V52" s="1"/>
      <c r="W52" t="s">
        <v>601</v>
      </c>
      <c r="Z52" t="str">
        <f t="shared" si="1"/>
        <v xml:space="preserve">Источник тепловой энергии  </v>
      </c>
    </row>
    <row r="53" spans="1:26" ht="15">
      <c r="A53" s="1"/>
      <c r="B53" s="1"/>
      <c r="C53" s="1"/>
      <c r="D53" s="1"/>
      <c r="E53" s="1">
        <v>1</v>
      </c>
      <c r="H53">
        <v>1</v>
      </c>
      <c r="I53" s="1">
        <v>1</v>
      </c>
      <c r="L53" t="str">
        <f>mergeValue(A53) &amp;"."&amp; mergeValue(B53)&amp;"."&amp; mergeValue(C53)&amp;"."&amp; mergeValue(D53)&amp;"."&amp; mergeValue(E53)</f>
        <v>1.1.1.1.1</v>
      </c>
      <c r="M53" t="s">
        <v>8</v>
      </c>
      <c r="O53" s="1"/>
      <c r="P53" s="1"/>
      <c r="Q53" s="1"/>
      <c r="R53" s="1"/>
      <c r="S53" s="1"/>
      <c r="T53" s="1"/>
      <c r="U53" s="1"/>
      <c r="V53" s="1"/>
      <c r="W53" t="s">
        <v>719</v>
      </c>
      <c r="Z53" t="str">
        <f t="shared" si="1"/>
        <v>Схема подключения теплопотребляющей установки к коллектору источника тепловой энергии</v>
      </c>
    </row>
    <row r="54" spans="1:26" ht="15">
      <c r="A54" s="1"/>
      <c r="B54" s="1"/>
      <c r="C54" s="1"/>
      <c r="D54" s="1"/>
      <c r="E54" s="1"/>
      <c r="F54" s="1">
        <v>1</v>
      </c>
      <c r="I54" s="1"/>
      <c r="J54" s="1">
        <v>1</v>
      </c>
      <c r="L54" t="str">
        <f>mergeValue(A54) &amp;"."&amp; mergeValue(B54)&amp;"."&amp; mergeValue(C54)&amp;"."&amp; mergeValue(D54)&amp;"."&amp; mergeValue(E54)&amp;"."&amp; mergeValue(F54)</f>
        <v>1.1.1.1.1.1</v>
      </c>
      <c r="M54" t="s">
        <v>9</v>
      </c>
      <c r="O54" s="1"/>
      <c r="P54" s="1"/>
      <c r="Q54" s="1"/>
      <c r="R54" s="1"/>
      <c r="S54" s="1"/>
      <c r="T54" s="1"/>
      <c r="U54" s="1"/>
      <c r="V54" s="1"/>
      <c r="W54" t="s">
        <v>720</v>
      </c>
      <c r="Z54" t="str">
        <f t="shared" si="1"/>
        <v>Группа потребителей</v>
      </c>
    </row>
    <row r="55" spans="1:26" ht="122.1" customHeight="1">
      <c r="A55" s="1"/>
      <c r="B55" s="1"/>
      <c r="C55" s="1"/>
      <c r="D55" s="1"/>
      <c r="E55" s="1"/>
      <c r="F55" s="1"/>
      <c r="G55">
        <v>1</v>
      </c>
      <c r="I55" s="1"/>
      <c r="J55" s="1"/>
      <c r="K55">
        <v>1</v>
      </c>
      <c r="L55" t="str">
        <f>mergeValue(A55) &amp;"."&amp; mergeValue(B55)&amp;"."&amp; mergeValue(C55)&amp;"."&amp; mergeValue(D55)&amp;"."&amp; mergeValue(E55)&amp;"."&amp; mergeValue(F55)&amp;"."&amp; mergeValue(G55)</f>
        <v>1.1.1.1.1.1.1</v>
      </c>
      <c r="R55" s="1"/>
      <c r="S55" s="1" t="s">
        <v>83</v>
      </c>
      <c r="T55" s="1"/>
      <c r="U55" s="1" t="s">
        <v>83</v>
      </c>
      <c r="W55" s="1" t="s">
        <v>721</v>
      </c>
      <c r="X55" t="str">
        <f>strCheckDate(O56:V56)</f>
        <v/>
      </c>
      <c r="Z55" t="str">
        <f t="shared" si="1"/>
        <v/>
      </c>
    </row>
    <row r="56" spans="1:26" ht="14.25" hidden="1" customHeight="1">
      <c r="A56" s="1"/>
      <c r="B56" s="1"/>
      <c r="C56" s="1"/>
      <c r="D56" s="1"/>
      <c r="E56" s="1"/>
      <c r="F56" s="1"/>
      <c r="I56" s="1"/>
      <c r="J56" s="1"/>
      <c r="Q56" t="str">
        <f>R55 &amp; "-" &amp; T55</f>
        <v>-</v>
      </c>
      <c r="R56" s="1"/>
      <c r="S56" s="1"/>
      <c r="T56" s="1"/>
      <c r="U56" s="1"/>
      <c r="W56" s="1"/>
      <c r="Z56" t="str">
        <f t="shared" si="1"/>
        <v/>
      </c>
    </row>
    <row r="57" spans="1:26" ht="15" customHeight="1">
      <c r="A57" s="1"/>
      <c r="B57" s="1"/>
      <c r="C57" s="1"/>
      <c r="D57" s="1"/>
      <c r="E57" s="1"/>
      <c r="F57" s="1"/>
      <c r="I57" s="1"/>
      <c r="J57" s="1"/>
      <c r="M57" t="s">
        <v>24</v>
      </c>
      <c r="W57" s="1"/>
      <c r="Z57" t="str">
        <f t="shared" si="1"/>
        <v>Добавить вид теплоносителя (параметры теплоносителя)</v>
      </c>
    </row>
    <row r="58" spans="1:26" ht="15" customHeight="1">
      <c r="A58" s="1"/>
      <c r="B58" s="1"/>
      <c r="C58" s="1"/>
      <c r="D58" s="1"/>
      <c r="E58" s="1"/>
      <c r="I58" s="1"/>
      <c r="M58" t="s">
        <v>10</v>
      </c>
      <c r="Z58" t="str">
        <f t="shared" si="1"/>
        <v>Добавить группу потребителей</v>
      </c>
    </row>
    <row r="59" spans="1:26" ht="15" customHeight="1">
      <c r="A59" s="1"/>
      <c r="B59" s="1"/>
      <c r="C59" s="1"/>
      <c r="D59" s="1"/>
      <c r="M59" t="s">
        <v>11</v>
      </c>
      <c r="Z59" t="str">
        <f t="shared" si="1"/>
        <v>Добавить схему подключения</v>
      </c>
    </row>
    <row r="60" spans="1:26" ht="15" customHeight="1">
      <c r="A60" s="1"/>
      <c r="B60" s="1"/>
      <c r="C60" s="1"/>
      <c r="M60" t="s">
        <v>16</v>
      </c>
      <c r="Z60" t="str">
        <f t="shared" si="1"/>
        <v>Добавить источник тепловой энергии</v>
      </c>
    </row>
    <row r="61" spans="1:26" ht="15" customHeight="1">
      <c r="A61" s="1"/>
      <c r="B61" s="1"/>
      <c r="M61" t="s">
        <v>17</v>
      </c>
      <c r="Z61" t="str">
        <f t="shared" si="1"/>
        <v>Добавить наименование системы теплоснабжения</v>
      </c>
    </row>
    <row r="62" spans="1:26" ht="15" customHeight="1">
      <c r="A62" s="1"/>
      <c r="M62" t="s">
        <v>18</v>
      </c>
      <c r="Z62" t="str">
        <f t="shared" si="1"/>
        <v>Добавить территорию действия тарифа</v>
      </c>
    </row>
    <row r="63" spans="1:26" ht="15" customHeight="1">
      <c r="M63" t="s">
        <v>308</v>
      </c>
    </row>
    <row r="64" spans="1:26" ht="18.75" customHeight="1"/>
    <row r="65" spans="1:26" ht="17.100000000000001" customHeight="1">
      <c r="A65" t="s">
        <v>12</v>
      </c>
      <c r="C65" t="s">
        <v>49</v>
      </c>
    </row>
    <row r="67" spans="1:26" ht="15">
      <c r="A67" s="1">
        <v>1</v>
      </c>
      <c r="L67">
        <f>mergeValue(A67)</f>
        <v>1</v>
      </c>
      <c r="M67" t="s">
        <v>19</v>
      </c>
      <c r="O67" s="1"/>
      <c r="P67" s="1"/>
      <c r="Q67" s="1"/>
      <c r="R67" s="1"/>
      <c r="S67" s="1"/>
      <c r="T67" s="1"/>
      <c r="U67" s="1"/>
      <c r="V67" s="1"/>
      <c r="W67" t="s">
        <v>718</v>
      </c>
      <c r="Z67" t="str">
        <f t="shared" ref="Z67:Z80" si="2">IF(M67="","",M67 )</f>
        <v>Наименование тарифа</v>
      </c>
    </row>
    <row r="68" spans="1:26" ht="15">
      <c r="A68" s="1"/>
      <c r="B68" s="1">
        <v>1</v>
      </c>
      <c r="L68" t="str">
        <f>mergeValue(A68) &amp;"."&amp; mergeValue(B68)</f>
        <v>1.1</v>
      </c>
      <c r="M68" t="s">
        <v>15</v>
      </c>
      <c r="O68" s="1"/>
      <c r="P68" s="1"/>
      <c r="Q68" s="1"/>
      <c r="R68" s="1"/>
      <c r="S68" s="1"/>
      <c r="T68" s="1"/>
      <c r="U68" s="1"/>
      <c r="V68" s="1"/>
      <c r="W68" t="s">
        <v>459</v>
      </c>
      <c r="Z68" t="str">
        <f t="shared" si="2"/>
        <v>Территория действия тарифа</v>
      </c>
    </row>
    <row r="69" spans="1:26" ht="15">
      <c r="A69" s="1"/>
      <c r="B69" s="1"/>
      <c r="C69" s="1">
        <v>1</v>
      </c>
      <c r="L69" t="str">
        <f>mergeValue(A69) &amp;"."&amp; mergeValue(B69)&amp;"."&amp; mergeValue(C69)</f>
        <v>1.1.1</v>
      </c>
      <c r="M69" t="s">
        <v>7</v>
      </c>
      <c r="O69" s="1"/>
      <c r="P69" s="1"/>
      <c r="Q69" s="1"/>
      <c r="R69" s="1"/>
      <c r="S69" s="1"/>
      <c r="T69" s="1"/>
      <c r="U69" s="1"/>
      <c r="V69" s="1"/>
      <c r="W69" t="s">
        <v>600</v>
      </c>
      <c r="Z69" t="str">
        <f t="shared" si="2"/>
        <v xml:space="preserve">Наименование системы теплоснабжения </v>
      </c>
    </row>
    <row r="70" spans="1:26" ht="15">
      <c r="A70" s="1"/>
      <c r="B70" s="1"/>
      <c r="C70" s="1"/>
      <c r="D70" s="1">
        <v>1</v>
      </c>
      <c r="L70" t="str">
        <f>mergeValue(A70) &amp;"."&amp; mergeValue(B70)&amp;"."&amp; mergeValue(C70)&amp;"."&amp; mergeValue(D70)</f>
        <v>1.1.1.1</v>
      </c>
      <c r="M70" t="s">
        <v>21</v>
      </c>
      <c r="O70" s="1"/>
      <c r="P70" s="1"/>
      <c r="Q70" s="1"/>
      <c r="R70" s="1"/>
      <c r="S70" s="1"/>
      <c r="T70" s="1"/>
      <c r="U70" s="1"/>
      <c r="V70" s="1"/>
      <c r="W70" t="s">
        <v>601</v>
      </c>
      <c r="Z70" t="str">
        <f t="shared" si="2"/>
        <v xml:space="preserve">Источник тепловой энергии  </v>
      </c>
    </row>
    <row r="71" spans="1:26" ht="15">
      <c r="A71" s="1"/>
      <c r="B71" s="1"/>
      <c r="C71" s="1"/>
      <c r="D71" s="1"/>
      <c r="E71" s="1">
        <v>1</v>
      </c>
      <c r="H71">
        <v>1</v>
      </c>
      <c r="I71" s="1">
        <v>1</v>
      </c>
      <c r="L71" t="str">
        <f>mergeValue(A71) &amp;"."&amp; mergeValue(B71)&amp;"."&amp; mergeValue(C71)&amp;"."&amp; mergeValue(D71)&amp;"."&amp; mergeValue(E71)</f>
        <v>1.1.1.1.1</v>
      </c>
      <c r="M71" t="s">
        <v>8</v>
      </c>
      <c r="O71" s="1"/>
      <c r="P71" s="1"/>
      <c r="Q71" s="1"/>
      <c r="R71" s="1"/>
      <c r="S71" s="1"/>
      <c r="T71" s="1"/>
      <c r="U71" s="1"/>
      <c r="V71" s="1"/>
      <c r="W71" t="s">
        <v>719</v>
      </c>
      <c r="Z71" t="str">
        <f t="shared" si="2"/>
        <v>Схема подключения теплопотребляющей установки к коллектору источника тепловой энергии</v>
      </c>
    </row>
    <row r="72" spans="1:26" ht="15">
      <c r="A72" s="1"/>
      <c r="B72" s="1"/>
      <c r="C72" s="1"/>
      <c r="D72" s="1"/>
      <c r="E72" s="1"/>
      <c r="F72" s="1">
        <v>1</v>
      </c>
      <c r="I72" s="1"/>
      <c r="J72" s="1">
        <v>1</v>
      </c>
      <c r="L72" t="str">
        <f>mergeValue(A72) &amp;"."&amp; mergeValue(B72)&amp;"."&amp; mergeValue(C72)&amp;"."&amp; mergeValue(D72)&amp;"."&amp; mergeValue(E72)&amp;"."&amp; mergeValue(F72)</f>
        <v>1.1.1.1.1.1</v>
      </c>
      <c r="M72" t="s">
        <v>9</v>
      </c>
      <c r="O72" s="1"/>
      <c r="P72" s="1"/>
      <c r="Q72" s="1"/>
      <c r="R72" s="1"/>
      <c r="S72" s="1"/>
      <c r="T72" s="1"/>
      <c r="U72" s="1"/>
      <c r="V72" s="1"/>
      <c r="W72" t="s">
        <v>720</v>
      </c>
      <c r="Z72" t="str">
        <f t="shared" si="2"/>
        <v>Группа потребителей</v>
      </c>
    </row>
    <row r="73" spans="1:26" ht="122.1" customHeight="1">
      <c r="A73" s="1"/>
      <c r="B73" s="1"/>
      <c r="C73" s="1"/>
      <c r="D73" s="1"/>
      <c r="E73" s="1"/>
      <c r="F73" s="1"/>
      <c r="G73">
        <v>1</v>
      </c>
      <c r="I73" s="1"/>
      <c r="J73" s="1"/>
      <c r="K73">
        <v>1</v>
      </c>
      <c r="L73" t="str">
        <f>mergeValue(A73) &amp;"."&amp; mergeValue(B73)&amp;"."&amp; mergeValue(C73)&amp;"."&amp; mergeValue(D73)&amp;"."&amp; mergeValue(E73)&amp;"."&amp; mergeValue(F73)&amp;"."&amp; mergeValue(G73)</f>
        <v>1.1.1.1.1.1.1</v>
      </c>
      <c r="R73" s="1"/>
      <c r="S73" s="1" t="s">
        <v>83</v>
      </c>
      <c r="T73" s="1"/>
      <c r="U73" s="1" t="s">
        <v>83</v>
      </c>
      <c r="W73" s="1" t="s">
        <v>721</v>
      </c>
      <c r="X73" t="str">
        <f>strCheckDate(O74:V74)</f>
        <v/>
      </c>
      <c r="Z73" t="str">
        <f t="shared" si="2"/>
        <v/>
      </c>
    </row>
    <row r="74" spans="1:26" ht="14.25" hidden="1" customHeight="1">
      <c r="A74" s="1"/>
      <c r="B74" s="1"/>
      <c r="C74" s="1"/>
      <c r="D74" s="1"/>
      <c r="E74" s="1"/>
      <c r="F74" s="1"/>
      <c r="I74" s="1"/>
      <c r="J74" s="1"/>
      <c r="Q74" t="str">
        <f>R73 &amp; "-" &amp; T73</f>
        <v>-</v>
      </c>
      <c r="R74" s="1"/>
      <c r="S74" s="1"/>
      <c r="T74" s="1"/>
      <c r="U74" s="1"/>
      <c r="W74" s="1"/>
      <c r="Z74" t="str">
        <f t="shared" si="2"/>
        <v/>
      </c>
    </row>
    <row r="75" spans="1:26" ht="15" customHeight="1">
      <c r="A75" s="1"/>
      <c r="B75" s="1"/>
      <c r="C75" s="1"/>
      <c r="D75" s="1"/>
      <c r="E75" s="1"/>
      <c r="F75" s="1"/>
      <c r="I75" s="1"/>
      <c r="J75" s="1"/>
      <c r="M75" t="s">
        <v>24</v>
      </c>
      <c r="W75" s="1"/>
      <c r="Z75" t="str">
        <f t="shared" si="2"/>
        <v>Добавить вид теплоносителя (параметры теплоносителя)</v>
      </c>
    </row>
    <row r="76" spans="1:26" ht="15" customHeight="1">
      <c r="A76" s="1"/>
      <c r="B76" s="1"/>
      <c r="C76" s="1"/>
      <c r="D76" s="1"/>
      <c r="E76" s="1"/>
      <c r="I76" s="1"/>
      <c r="M76" t="s">
        <v>10</v>
      </c>
      <c r="Z76" t="str">
        <f t="shared" si="2"/>
        <v>Добавить группу потребителей</v>
      </c>
    </row>
    <row r="77" spans="1:26" ht="15" customHeight="1">
      <c r="A77" s="1"/>
      <c r="B77" s="1"/>
      <c r="C77" s="1"/>
      <c r="D77" s="1"/>
      <c r="M77" t="s">
        <v>11</v>
      </c>
      <c r="Z77" t="str">
        <f t="shared" si="2"/>
        <v>Добавить схему подключения</v>
      </c>
    </row>
    <row r="78" spans="1:26" ht="15" customHeight="1">
      <c r="A78" s="1"/>
      <c r="B78" s="1"/>
      <c r="C78" s="1"/>
      <c r="M78" t="s">
        <v>16</v>
      </c>
      <c r="Z78" t="str">
        <f t="shared" si="2"/>
        <v>Добавить источник тепловой энергии</v>
      </c>
    </row>
    <row r="79" spans="1:26" ht="15" customHeight="1">
      <c r="A79" s="1"/>
      <c r="B79" s="1"/>
      <c r="M79" t="s">
        <v>17</v>
      </c>
      <c r="Z79" t="str">
        <f t="shared" si="2"/>
        <v>Добавить наименование системы теплоснабжения</v>
      </c>
    </row>
    <row r="80" spans="1:26" ht="15" customHeight="1">
      <c r="A80" s="1"/>
      <c r="M80" t="s">
        <v>18</v>
      </c>
      <c r="Z80" t="str">
        <f t="shared" si="2"/>
        <v>Добавить территорию действия тарифа</v>
      </c>
    </row>
    <row r="81" spans="1:26" ht="15" customHeight="1">
      <c r="M81" t="s">
        <v>308</v>
      </c>
    </row>
    <row r="82" spans="1:26" ht="18.75" customHeight="1"/>
    <row r="83" spans="1:26" ht="17.100000000000001" customHeight="1">
      <c r="A83" t="s">
        <v>12</v>
      </c>
      <c r="C83" t="s">
        <v>50</v>
      </c>
    </row>
    <row r="85" spans="1:26" ht="15">
      <c r="A85" s="1">
        <v>1</v>
      </c>
      <c r="K85">
        <v>1</v>
      </c>
      <c r="L85">
        <f>mergeValue(A85)</f>
        <v>1</v>
      </c>
      <c r="M85" t="s">
        <v>19</v>
      </c>
      <c r="O85" s="1"/>
      <c r="P85" s="1"/>
      <c r="Q85" s="1"/>
      <c r="R85" s="1"/>
      <c r="S85" s="1"/>
      <c r="T85" s="1"/>
      <c r="U85" s="1"/>
      <c r="V85" s="1"/>
      <c r="W85" t="s">
        <v>718</v>
      </c>
    </row>
    <row r="86" spans="1:26" ht="15">
      <c r="A86" s="1"/>
      <c r="B86" s="1">
        <v>1</v>
      </c>
      <c r="K86">
        <v>1</v>
      </c>
      <c r="L86" t="str">
        <f>mergeValue(A86) &amp;"."&amp; mergeValue(B86)</f>
        <v>1.1</v>
      </c>
      <c r="M86" t="s">
        <v>15</v>
      </c>
      <c r="O86" s="1"/>
      <c r="P86" s="1"/>
      <c r="Q86" s="1"/>
      <c r="R86" s="1"/>
      <c r="S86" s="1"/>
      <c r="T86" s="1"/>
      <c r="U86" s="1"/>
      <c r="V86" s="1"/>
      <c r="W86" t="s">
        <v>459</v>
      </c>
    </row>
    <row r="87" spans="1:26" ht="15">
      <c r="A87" s="1"/>
      <c r="B87" s="1"/>
      <c r="C87" s="1">
        <v>1</v>
      </c>
      <c r="K87">
        <v>1</v>
      </c>
      <c r="L87" t="str">
        <f>mergeValue(A87) &amp;"."&amp; mergeValue(B87)&amp;"."&amp; mergeValue(C87)</f>
        <v>1.1.1</v>
      </c>
      <c r="M87" t="s">
        <v>7</v>
      </c>
      <c r="O87" s="1"/>
      <c r="P87" s="1"/>
      <c r="Q87" s="1"/>
      <c r="R87" s="1"/>
      <c r="S87" s="1"/>
      <c r="T87" s="1"/>
      <c r="U87" s="1"/>
      <c r="V87" s="1"/>
      <c r="W87" t="s">
        <v>600</v>
      </c>
    </row>
    <row r="88" spans="1:26" ht="15">
      <c r="A88" s="1"/>
      <c r="B88" s="1"/>
      <c r="C88" s="1"/>
      <c r="D88" s="1">
        <v>1</v>
      </c>
      <c r="I88" s="1">
        <v>1</v>
      </c>
      <c r="K88">
        <v>1</v>
      </c>
      <c r="L88" t="str">
        <f>mergeValue(A88) &amp;"."&amp; mergeValue(B88)&amp;"."&amp; mergeValue(C88)&amp;"."&amp; mergeValue(D88)</f>
        <v>1.1.1.1</v>
      </c>
      <c r="M88" t="s">
        <v>21</v>
      </c>
      <c r="O88" s="1"/>
      <c r="P88" s="1"/>
      <c r="Q88" s="1"/>
      <c r="R88" s="1"/>
      <c r="S88" s="1"/>
      <c r="T88" s="1"/>
      <c r="U88" s="1"/>
      <c r="V88" s="1"/>
      <c r="W88" t="s">
        <v>601</v>
      </c>
    </row>
    <row r="89" spans="1:26" ht="11.25" hidden="1" customHeight="1">
      <c r="A89" s="1"/>
      <c r="B89" s="1"/>
      <c r="C89" s="1"/>
      <c r="D89" s="1"/>
      <c r="E89" s="1">
        <v>1</v>
      </c>
      <c r="I89" s="1"/>
      <c r="K89">
        <v>1</v>
      </c>
      <c r="O89" s="1"/>
      <c r="P89" s="1"/>
      <c r="Q89" s="1"/>
      <c r="R89" s="1"/>
      <c r="S89" s="1"/>
      <c r="T89" s="1"/>
      <c r="U89" s="1"/>
      <c r="V89" s="1"/>
    </row>
    <row r="90" spans="1:26" ht="15">
      <c r="A90" s="1"/>
      <c r="B90" s="1"/>
      <c r="C90" s="1"/>
      <c r="D90" s="1"/>
      <c r="E90" s="1"/>
      <c r="F90" s="1">
        <v>1</v>
      </c>
      <c r="I90" s="1"/>
      <c r="J90" s="1"/>
      <c r="K90">
        <v>1</v>
      </c>
      <c r="L90" t="str">
        <f>mergeValue(A90) &amp;"."&amp; mergeValue(B90)&amp;"."&amp; mergeValue(C90)&amp;"."&amp; mergeValue(D90)&amp;"."&amp;  mergeValue(F90)</f>
        <v>1.1.1.1.1</v>
      </c>
      <c r="M90" t="s">
        <v>9</v>
      </c>
      <c r="O90" s="1"/>
      <c r="P90" s="1"/>
      <c r="Q90" s="1"/>
      <c r="R90" s="1"/>
      <c r="S90" s="1"/>
      <c r="T90" s="1"/>
      <c r="U90" s="1"/>
      <c r="V90" s="1"/>
      <c r="W90" t="s">
        <v>720</v>
      </c>
      <c r="Y90" t="str">
        <f>strCheckUnique(Z90:Z93)</f>
        <v/>
      </c>
    </row>
    <row r="91" spans="1:26" ht="99" customHeight="1">
      <c r="A91" s="1"/>
      <c r="B91" s="1"/>
      <c r="C91" s="1"/>
      <c r="D91" s="1"/>
      <c r="E91" s="1"/>
      <c r="F91" s="1"/>
      <c r="G91">
        <v>1</v>
      </c>
      <c r="I91" s="1"/>
      <c r="J91" s="1"/>
      <c r="L91" t="str">
        <f>mergeValue(A91) &amp;"."&amp; mergeValue(B91)&amp;"."&amp; mergeValue(C91)&amp;"."&amp; mergeValue(D91)&amp;"."&amp;  mergeValue(F91)&amp;"."&amp;  mergeValue(G91)</f>
        <v>1.1.1.1.1.1</v>
      </c>
      <c r="R91" s="1"/>
      <c r="S91" s="1" t="s">
        <v>83</v>
      </c>
      <c r="T91" s="1"/>
      <c r="U91" s="1" t="s">
        <v>83</v>
      </c>
      <c r="W91" s="1" t="s">
        <v>733</v>
      </c>
      <c r="X91" t="str">
        <f>strCheckDate(O92:V92)</f>
        <v/>
      </c>
      <c r="Z91" t="str">
        <f>IF(M91="","",M91 )</f>
        <v/>
      </c>
    </row>
    <row r="92" spans="1:26" ht="11.25" hidden="1" customHeight="1">
      <c r="A92" s="1"/>
      <c r="B92" s="1"/>
      <c r="C92" s="1"/>
      <c r="D92" s="1"/>
      <c r="E92" s="1"/>
      <c r="F92" s="1"/>
      <c r="I92" s="1"/>
      <c r="J92" s="1"/>
      <c r="K92">
        <v>1</v>
      </c>
      <c r="Q92" t="str">
        <f>R91 &amp; "-" &amp; T91</f>
        <v>-</v>
      </c>
      <c r="R92" s="1"/>
      <c r="S92" s="1"/>
      <c r="T92" s="1"/>
      <c r="U92" s="1"/>
      <c r="W92" s="1"/>
    </row>
    <row r="93" spans="1:26" ht="15" customHeight="1">
      <c r="A93" s="1"/>
      <c r="B93" s="1"/>
      <c r="C93" s="1"/>
      <c r="D93" s="1"/>
      <c r="E93" s="1"/>
      <c r="F93" s="1"/>
      <c r="I93" s="1"/>
      <c r="J93" s="1"/>
      <c r="K93">
        <v>1</v>
      </c>
      <c r="M93" t="s">
        <v>24</v>
      </c>
      <c r="W93" s="1"/>
    </row>
    <row r="94" spans="1:26" ht="15" customHeight="1">
      <c r="A94" s="1"/>
      <c r="B94" s="1"/>
      <c r="C94" s="1"/>
      <c r="D94" s="1"/>
      <c r="E94" s="1"/>
      <c r="I94" s="1"/>
      <c r="M94" t="s">
        <v>10</v>
      </c>
    </row>
    <row r="95" spans="1:26" ht="15" hidden="1" customHeight="1">
      <c r="A95" s="1"/>
      <c r="B95" s="1"/>
      <c r="C95" s="1"/>
      <c r="D95" s="1"/>
      <c r="I95" s="1"/>
    </row>
    <row r="96" spans="1:26" ht="15" customHeight="1">
      <c r="A96" s="1"/>
      <c r="B96" s="1"/>
      <c r="C96" s="1"/>
      <c r="K96">
        <v>1</v>
      </c>
      <c r="M96" t="s">
        <v>16</v>
      </c>
    </row>
    <row r="97" spans="1:32" ht="15" customHeight="1">
      <c r="A97" s="1"/>
      <c r="B97" s="1"/>
      <c r="K97">
        <v>1</v>
      </c>
      <c r="M97" t="s">
        <v>17</v>
      </c>
    </row>
    <row r="98" spans="1:32" ht="15" customHeight="1">
      <c r="A98" s="1"/>
      <c r="K98">
        <v>1</v>
      </c>
      <c r="M98" t="s">
        <v>18</v>
      </c>
    </row>
    <row r="99" spans="1:32" ht="15" customHeight="1">
      <c r="M99" t="s">
        <v>308</v>
      </c>
    </row>
    <row r="100" spans="1:32" ht="15" customHeight="1"/>
    <row r="101" spans="1:32" ht="17.100000000000001" customHeight="1">
      <c r="G101" t="s">
        <v>12</v>
      </c>
      <c r="I101" t="s">
        <v>67</v>
      </c>
    </row>
    <row r="103" spans="1:32" ht="15">
      <c r="A103" s="1">
        <v>1</v>
      </c>
      <c r="L103">
        <f>mergeValue(A103)</f>
        <v>1</v>
      </c>
      <c r="M103" t="s">
        <v>19</v>
      </c>
      <c r="O103" s="1"/>
      <c r="P103" s="1"/>
      <c r="Q103" s="1"/>
      <c r="R103" s="1"/>
      <c r="S103" s="1"/>
      <c r="T103" s="1"/>
      <c r="U103" s="1"/>
      <c r="V103" s="1"/>
      <c r="W103" s="1"/>
      <c r="X103" s="1"/>
      <c r="Y103" s="1"/>
      <c r="Z103" s="1"/>
      <c r="AA103" s="1"/>
      <c r="AB103" t="s">
        <v>718</v>
      </c>
    </row>
    <row r="104" spans="1:32" ht="15">
      <c r="A104" s="1"/>
      <c r="B104" s="1">
        <v>1</v>
      </c>
      <c r="L104" t="str">
        <f>mergeValue(A104) &amp;"."&amp; mergeValue(B104)</f>
        <v>1.1</v>
      </c>
      <c r="M104" t="s">
        <v>15</v>
      </c>
      <c r="O104" s="1"/>
      <c r="P104" s="1"/>
      <c r="Q104" s="1"/>
      <c r="R104" s="1"/>
      <c r="S104" s="1"/>
      <c r="T104" s="1"/>
      <c r="U104" s="1"/>
      <c r="V104" s="1"/>
      <c r="W104" s="1"/>
      <c r="X104" s="1"/>
      <c r="Y104" s="1"/>
      <c r="Z104" s="1"/>
      <c r="AA104" s="1"/>
      <c r="AB104" t="s">
        <v>459</v>
      </c>
    </row>
    <row r="105" spans="1:32" ht="15">
      <c r="A105" s="1"/>
      <c r="B105" s="1"/>
      <c r="C105" s="1">
        <v>1</v>
      </c>
      <c r="L105" t="str">
        <f>mergeValue(A105) &amp;"."&amp; mergeValue(B105)&amp;"."&amp; mergeValue(C105)</f>
        <v>1.1.1</v>
      </c>
      <c r="M105" t="s">
        <v>7</v>
      </c>
      <c r="O105" s="1"/>
      <c r="P105" s="1"/>
      <c r="Q105" s="1"/>
      <c r="R105" s="1"/>
      <c r="S105" s="1"/>
      <c r="T105" s="1"/>
      <c r="U105" s="1"/>
      <c r="V105" s="1"/>
      <c r="W105" s="1"/>
      <c r="X105" s="1"/>
      <c r="Y105" s="1"/>
      <c r="Z105" s="1"/>
      <c r="AA105" s="1"/>
      <c r="AB105" t="s">
        <v>600</v>
      </c>
    </row>
    <row r="106" spans="1:32" ht="15">
      <c r="A106" s="1"/>
      <c r="B106" s="1"/>
      <c r="C106" s="1"/>
      <c r="D106" s="1">
        <v>1</v>
      </c>
      <c r="L106" t="str">
        <f>mergeValue(A106) &amp;"."&amp; mergeValue(B106)&amp;"."&amp; mergeValue(C106)&amp;"."&amp; mergeValue(D106)</f>
        <v>1.1.1.1</v>
      </c>
      <c r="M106" t="s">
        <v>21</v>
      </c>
      <c r="O106" s="1"/>
      <c r="P106" s="1"/>
      <c r="Q106" s="1"/>
      <c r="R106" s="1"/>
      <c r="S106" s="1"/>
      <c r="T106" s="1"/>
      <c r="U106" s="1"/>
      <c r="V106" s="1"/>
      <c r="W106" s="1"/>
      <c r="X106" s="1"/>
      <c r="Y106" s="1"/>
      <c r="Z106" s="1"/>
      <c r="AA106" s="1"/>
      <c r="AB106" t="s">
        <v>601</v>
      </c>
    </row>
    <row r="107" spans="1:32" ht="15" hidden="1">
      <c r="A107" s="1"/>
      <c r="B107" s="1"/>
      <c r="C107" s="1"/>
      <c r="D107" s="1"/>
      <c r="E107" s="1">
        <v>1</v>
      </c>
      <c r="O107" s="1"/>
      <c r="P107" s="1"/>
      <c r="Q107" s="1"/>
      <c r="R107" s="1"/>
      <c r="S107" s="1"/>
      <c r="T107" s="1"/>
      <c r="U107" s="1"/>
      <c r="V107" s="1"/>
      <c r="W107" s="1"/>
      <c r="X107" s="1"/>
      <c r="Y107" s="1"/>
      <c r="Z107" s="1"/>
      <c r="AA107" s="1"/>
    </row>
    <row r="108" spans="1:32" ht="15">
      <c r="A108" s="1"/>
      <c r="B108" s="1"/>
      <c r="C108" s="1"/>
      <c r="D108" s="1"/>
      <c r="E108" s="1"/>
      <c r="F108" s="1">
        <v>1</v>
      </c>
      <c r="I108" s="1"/>
      <c r="L108" t="str">
        <f>mergeValue(A108) &amp;"."&amp; mergeValue(B108)&amp;"."&amp; mergeValue(C108)&amp;"."&amp; mergeValue(D108)&amp;"."&amp; mergeValue(F108)</f>
        <v>1.1.1.1.1</v>
      </c>
      <c r="M108" t="s">
        <v>9</v>
      </c>
      <c r="O108" s="1"/>
      <c r="P108" s="1"/>
      <c r="Q108" s="1"/>
      <c r="R108" s="1"/>
      <c r="S108" s="1"/>
      <c r="T108" s="1"/>
      <c r="U108" s="1"/>
      <c r="V108" s="1"/>
      <c r="W108" s="1"/>
      <c r="X108" s="1"/>
      <c r="Y108" s="1"/>
      <c r="Z108" s="1"/>
      <c r="AA108" s="1"/>
      <c r="AB108" t="s">
        <v>720</v>
      </c>
      <c r="AD108" t="str">
        <f>strCheckUnique(AE108:AE113)</f>
        <v/>
      </c>
    </row>
    <row r="109" spans="1:32" ht="56.25" customHeight="1">
      <c r="A109" s="1"/>
      <c r="B109" s="1"/>
      <c r="C109" s="1"/>
      <c r="D109" s="1"/>
      <c r="E109" s="1"/>
      <c r="F109" s="1"/>
      <c r="G109" s="1">
        <v>1</v>
      </c>
      <c r="I109" s="1"/>
      <c r="J109" s="1"/>
      <c r="L109" t="str">
        <f>mergeValue(A109) &amp;"."&amp; mergeValue(B109)&amp;"."&amp; mergeValue(C109)&amp;"."&amp; mergeValue(D109)&amp;"."&amp; mergeValue(F109)&amp;"."&amp; mergeValue(G109)</f>
        <v>1.1.1.1.1.1</v>
      </c>
      <c r="V109" t="str">
        <f>W109 &amp; "-" &amp; Y109</f>
        <v>-</v>
      </c>
      <c r="W109" s="1"/>
      <c r="X109" s="1" t="s">
        <v>83</v>
      </c>
      <c r="Y109" s="1"/>
      <c r="Z109" s="1" t="s">
        <v>83</v>
      </c>
      <c r="AB109" t="s">
        <v>738</v>
      </c>
      <c r="AC109" t="str">
        <f>strCheckDate(O109:AA109)</f>
        <v/>
      </c>
      <c r="AE109" t="str">
        <f>IF(M109="","",M109 )</f>
        <v/>
      </c>
    </row>
    <row r="110" spans="1:32" ht="87.95" customHeight="1">
      <c r="A110" s="1"/>
      <c r="B110" s="1"/>
      <c r="C110" s="1"/>
      <c r="D110" s="1"/>
      <c r="E110" s="1"/>
      <c r="F110" s="1"/>
      <c r="G110" s="1"/>
      <c r="H110">
        <v>1</v>
      </c>
      <c r="I110" s="1"/>
      <c r="J110" s="1"/>
      <c r="L110" t="str">
        <f>mergeValue(A110) &amp;"."&amp; mergeValue(B110)&amp;"."&amp; mergeValue(C110)&amp;"."&amp; mergeValue(D110)&amp;"."&amp; mergeValue(F110)&amp;"."&amp; mergeValue(G110)&amp;"."&amp; mergeValue(H110)</f>
        <v>1.1.1.1.1.1.1</v>
      </c>
      <c r="V110" t="str">
        <f>W110 &amp; "-" &amp; Y110</f>
        <v>-</v>
      </c>
      <c r="W110" s="1"/>
      <c r="X110" s="1"/>
      <c r="Y110" s="1"/>
      <c r="Z110" s="1"/>
      <c r="AB110" s="1" t="s">
        <v>739</v>
      </c>
      <c r="AC110" t="str">
        <f>strCheckDate(O110:AA110)</f>
        <v/>
      </c>
    </row>
    <row r="111" spans="1:32" ht="15" hidden="1">
      <c r="A111" s="1"/>
      <c r="B111" s="1"/>
      <c r="C111" s="1"/>
      <c r="D111" s="1"/>
      <c r="E111" s="1"/>
      <c r="F111" s="1"/>
      <c r="G111" s="1"/>
      <c r="I111" s="1"/>
      <c r="J111" s="1"/>
      <c r="W111" s="1"/>
      <c r="X111" s="1"/>
      <c r="Y111" s="1"/>
      <c r="Z111" s="1"/>
      <c r="AB111" s="1"/>
      <c r="AF111">
        <f ca="1">OFFSET(AF111,-1,0)</f>
        <v>0</v>
      </c>
    </row>
    <row r="112" spans="1:32" ht="15" customHeight="1">
      <c r="A112" s="1"/>
      <c r="B112" s="1"/>
      <c r="C112" s="1"/>
      <c r="D112" s="1"/>
      <c r="E112" s="1"/>
      <c r="F112" s="1"/>
      <c r="G112" s="1"/>
      <c r="I112" s="1"/>
      <c r="J112" s="1"/>
      <c r="M112" t="s">
        <v>40</v>
      </c>
      <c r="AB112" s="1"/>
    </row>
    <row r="113" spans="1:29" ht="15" customHeight="1">
      <c r="A113" s="1"/>
      <c r="B113" s="1"/>
      <c r="C113" s="1"/>
      <c r="D113" s="1"/>
      <c r="E113" s="1"/>
      <c r="F113" s="1"/>
      <c r="I113" s="1"/>
      <c r="M113" t="s">
        <v>24</v>
      </c>
    </row>
    <row r="114" spans="1:29" ht="15" customHeight="1">
      <c r="A114" s="1"/>
      <c r="B114" s="1"/>
      <c r="C114" s="1"/>
      <c r="D114" s="1"/>
      <c r="E114" s="1"/>
      <c r="M114" t="s">
        <v>10</v>
      </c>
    </row>
    <row r="115" spans="1:29" ht="15" hidden="1">
      <c r="A115" s="1"/>
      <c r="B115" s="1"/>
      <c r="C115" s="1"/>
      <c r="D115" s="1"/>
    </row>
    <row r="116" spans="1:29" ht="15" customHeight="1">
      <c r="A116" s="1"/>
      <c r="B116" s="1"/>
      <c r="C116" s="1"/>
      <c r="M116" t="s">
        <v>16</v>
      </c>
    </row>
    <row r="117" spans="1:29" ht="15" customHeight="1">
      <c r="A117" s="1"/>
      <c r="B117" s="1"/>
      <c r="M117" t="s">
        <v>17</v>
      </c>
    </row>
    <row r="118" spans="1:29" ht="15" customHeight="1">
      <c r="A118" s="1"/>
      <c r="M118" t="s">
        <v>18</v>
      </c>
    </row>
    <row r="119" spans="1:29" ht="15" customHeight="1">
      <c r="M119" t="s">
        <v>308</v>
      </c>
    </row>
    <row r="120" spans="1:29" ht="102.75" customHeight="1">
      <c r="H120">
        <v>1</v>
      </c>
      <c r="L120" t="str">
        <f>mergeValue(A120) &amp;"."&amp; mergeValue(B120)&amp;"."&amp; mergeValue(C120)&amp;"."&amp; mergeValue(D120)&amp;"."&amp; mergeValue(F120)&amp;"."&amp; mergeValue(G120)&amp;"."&amp; mergeValue(H120)</f>
        <v>......1</v>
      </c>
      <c r="V120" t="str">
        <f>W120 &amp; "-" &amp; Y120</f>
        <v>-</v>
      </c>
      <c r="X120" t="s">
        <v>84</v>
      </c>
      <c r="Z120" t="s">
        <v>84</v>
      </c>
      <c r="AC120" t="str">
        <f>strCheckDate(O120:AA120)</f>
        <v/>
      </c>
    </row>
    <row r="123" spans="1:29" ht="17.100000000000001" customHeight="1">
      <c r="G123" t="s">
        <v>12</v>
      </c>
      <c r="I123" t="s">
        <v>68</v>
      </c>
    </row>
    <row r="125" spans="1:29" ht="15">
      <c r="A125" s="1">
        <v>1</v>
      </c>
      <c r="L125">
        <f>mergeValue(A125)</f>
        <v>1</v>
      </c>
      <c r="M125" t="s">
        <v>19</v>
      </c>
      <c r="O125" s="1"/>
      <c r="P125" s="1"/>
      <c r="Q125" s="1"/>
      <c r="R125" s="1"/>
      <c r="S125" s="1"/>
      <c r="T125" s="1"/>
      <c r="U125" s="1"/>
      <c r="V125" s="1"/>
      <c r="W125" t="s">
        <v>718</v>
      </c>
    </row>
    <row r="126" spans="1:29" ht="15">
      <c r="A126" s="1"/>
      <c r="B126" s="1">
        <v>1</v>
      </c>
      <c r="L126" t="str">
        <f>mergeValue(A126) &amp;"."&amp; mergeValue(B126)</f>
        <v>1.1</v>
      </c>
      <c r="M126" t="s">
        <v>15</v>
      </c>
      <c r="O126" s="1"/>
      <c r="P126" s="1"/>
      <c r="Q126" s="1"/>
      <c r="R126" s="1"/>
      <c r="S126" s="1"/>
      <c r="T126" s="1"/>
      <c r="U126" s="1"/>
      <c r="V126" s="1"/>
      <c r="W126" t="s">
        <v>459</v>
      </c>
    </row>
    <row r="127" spans="1:29" ht="15">
      <c r="A127" s="1"/>
      <c r="B127" s="1"/>
      <c r="C127" s="1">
        <v>1</v>
      </c>
      <c r="L127" t="str">
        <f>mergeValue(A127) &amp;"."&amp; mergeValue(B127)&amp;"."&amp; mergeValue(C127)</f>
        <v>1.1.1</v>
      </c>
      <c r="M127" t="s">
        <v>7</v>
      </c>
      <c r="O127" s="1"/>
      <c r="P127" s="1"/>
      <c r="Q127" s="1"/>
      <c r="R127" s="1"/>
      <c r="S127" s="1"/>
      <c r="T127" s="1"/>
      <c r="U127" s="1"/>
      <c r="V127" s="1"/>
      <c r="W127" t="s">
        <v>600</v>
      </c>
    </row>
    <row r="128" spans="1:29" ht="15">
      <c r="A128" s="1"/>
      <c r="B128" s="1"/>
      <c r="C128" s="1"/>
      <c r="D128" s="1">
        <v>1</v>
      </c>
      <c r="L128" t="str">
        <f>mergeValue(A128) &amp;"."&amp; mergeValue(B128)&amp;"."&amp; mergeValue(C128)&amp;"."&amp; mergeValue(D128)</f>
        <v>1.1.1.1</v>
      </c>
      <c r="M128" t="s">
        <v>21</v>
      </c>
      <c r="O128" s="1"/>
      <c r="P128" s="1"/>
      <c r="Q128" s="1"/>
      <c r="R128" s="1"/>
      <c r="S128" s="1"/>
      <c r="T128" s="1"/>
      <c r="U128" s="1"/>
      <c r="V128" s="1"/>
      <c r="W128" t="s">
        <v>601</v>
      </c>
    </row>
    <row r="129" spans="1:26" ht="11.25" hidden="1" customHeight="1">
      <c r="A129" s="1"/>
      <c r="B129" s="1"/>
      <c r="C129" s="1"/>
      <c r="D129" s="1"/>
      <c r="E129" s="1">
        <v>1</v>
      </c>
      <c r="H129">
        <v>1</v>
      </c>
      <c r="I129" s="1">
        <v>1</v>
      </c>
    </row>
    <row r="130" spans="1:26" ht="15">
      <c r="A130" s="1"/>
      <c r="B130" s="1"/>
      <c r="C130" s="1"/>
      <c r="D130" s="1"/>
      <c r="E130" s="1"/>
      <c r="F130" s="1">
        <v>1</v>
      </c>
      <c r="I130" s="1"/>
      <c r="J130" s="1">
        <v>1</v>
      </c>
      <c r="L130" t="str">
        <f>mergeValue(A130) &amp;"."&amp; mergeValue(B130)&amp;"."&amp; mergeValue(C130)&amp;"."&amp; mergeValue(D130)&amp;"."&amp;  mergeValue(F130)</f>
        <v>1.1.1.1.1</v>
      </c>
      <c r="M130" t="s">
        <v>9</v>
      </c>
      <c r="O130" s="1"/>
      <c r="P130" s="1"/>
      <c r="Q130" s="1"/>
      <c r="R130" s="1"/>
      <c r="S130" s="1"/>
      <c r="T130" s="1"/>
      <c r="U130" s="1"/>
      <c r="V130" s="1"/>
      <c r="W130" t="s">
        <v>720</v>
      </c>
      <c r="Y130" t="str">
        <f>strCheckUnique(Z130:Z133)</f>
        <v/>
      </c>
    </row>
    <row r="131" spans="1:26" ht="99" customHeight="1">
      <c r="A131" s="1"/>
      <c r="B131" s="1"/>
      <c r="C131" s="1"/>
      <c r="D131" s="1"/>
      <c r="E131" s="1"/>
      <c r="F131" s="1"/>
      <c r="G131">
        <v>1</v>
      </c>
      <c r="I131" s="1"/>
      <c r="J131" s="1"/>
      <c r="K131">
        <v>1</v>
      </c>
      <c r="L131" t="str">
        <f>mergeValue(A131) &amp;"."&amp; mergeValue(B131)&amp;"."&amp; mergeValue(C131)&amp;"."&amp; mergeValue(D131)&amp;"."&amp; mergeValue(F131)&amp;"."&amp; mergeValue(G131)</f>
        <v>1.1.1.1.1.1</v>
      </c>
      <c r="R131" s="1"/>
      <c r="S131" s="1" t="s">
        <v>83</v>
      </c>
      <c r="T131" s="1"/>
      <c r="U131" s="1" t="s">
        <v>84</v>
      </c>
      <c r="W131" s="1" t="s">
        <v>733</v>
      </c>
      <c r="X131" t="str">
        <f>strCheckDate(O132:V132)</f>
        <v/>
      </c>
      <c r="Z131" t="str">
        <f>IF(M131="","",M131 )</f>
        <v/>
      </c>
    </row>
    <row r="132" spans="1:26" ht="0.2" customHeight="1">
      <c r="A132" s="1"/>
      <c r="B132" s="1"/>
      <c r="C132" s="1"/>
      <c r="D132" s="1"/>
      <c r="E132" s="1"/>
      <c r="F132" s="1"/>
      <c r="I132" s="1"/>
      <c r="J132" s="1"/>
      <c r="Q132" t="str">
        <f>R131 &amp; "-" &amp; T131</f>
        <v>-</v>
      </c>
      <c r="R132" s="1"/>
      <c r="S132" s="1"/>
      <c r="T132" s="1"/>
      <c r="U132" s="1"/>
      <c r="W132" s="1"/>
    </row>
    <row r="133" spans="1:26" ht="15" customHeight="1">
      <c r="A133" s="1"/>
      <c r="B133" s="1"/>
      <c r="C133" s="1"/>
      <c r="D133" s="1"/>
      <c r="E133" s="1"/>
      <c r="F133" s="1"/>
      <c r="I133" s="1"/>
      <c r="J133" s="1"/>
      <c r="M133" t="s">
        <v>24</v>
      </c>
      <c r="W133" s="1"/>
    </row>
    <row r="134" spans="1:26" ht="15" customHeight="1">
      <c r="A134" s="1"/>
      <c r="B134" s="1"/>
      <c r="C134" s="1"/>
      <c r="D134" s="1"/>
      <c r="E134" s="1"/>
      <c r="I134" s="1"/>
      <c r="M134" t="s">
        <v>10</v>
      </c>
    </row>
    <row r="135" spans="1:26" ht="0.2" customHeight="1">
      <c r="A135" s="1"/>
      <c r="B135" s="1"/>
      <c r="C135" s="1"/>
      <c r="D135" s="1"/>
    </row>
    <row r="136" spans="1:26" ht="15" customHeight="1">
      <c r="A136" s="1"/>
      <c r="B136" s="1"/>
      <c r="C136" s="1"/>
      <c r="M136" t="s">
        <v>16</v>
      </c>
    </row>
    <row r="137" spans="1:26" ht="15" customHeight="1">
      <c r="A137" s="1"/>
      <c r="B137" s="1"/>
      <c r="M137" t="s">
        <v>17</v>
      </c>
    </row>
    <row r="138" spans="1:26" ht="15" customHeight="1">
      <c r="A138" s="1"/>
      <c r="M138" t="s">
        <v>18</v>
      </c>
    </row>
    <row r="139" spans="1:26" ht="15" customHeight="1">
      <c r="M139" t="s">
        <v>308</v>
      </c>
    </row>
    <row r="141" spans="1:26" ht="17.100000000000001" customHeight="1">
      <c r="G141" t="s">
        <v>12</v>
      </c>
      <c r="I141" t="s">
        <v>182</v>
      </c>
    </row>
    <row r="143" spans="1:26" ht="15">
      <c r="A143" s="1">
        <v>1</v>
      </c>
      <c r="L143">
        <f>mergeValue(A143)</f>
        <v>1</v>
      </c>
      <c r="M143" t="s">
        <v>19</v>
      </c>
      <c r="O143" s="1"/>
      <c r="P143" s="1"/>
      <c r="Q143" s="1"/>
      <c r="R143" s="1"/>
      <c r="S143" s="1"/>
      <c r="T143" s="1"/>
      <c r="U143" s="1"/>
      <c r="V143" s="1"/>
      <c r="W143" t="s">
        <v>718</v>
      </c>
    </row>
    <row r="144" spans="1:26" ht="15">
      <c r="A144" s="1"/>
      <c r="B144" s="1">
        <v>1</v>
      </c>
      <c r="L144" t="str">
        <f>mergeValue(A144) &amp;"."&amp; mergeValue(B144)</f>
        <v>1.1</v>
      </c>
      <c r="M144" t="s">
        <v>15</v>
      </c>
      <c r="O144" s="1"/>
      <c r="P144" s="1"/>
      <c r="Q144" s="1"/>
      <c r="R144" s="1"/>
      <c r="S144" s="1"/>
      <c r="T144" s="1"/>
      <c r="U144" s="1"/>
      <c r="V144" s="1"/>
      <c r="W144" t="s">
        <v>459</v>
      </c>
    </row>
    <row r="145" spans="1:26" ht="15">
      <c r="A145" s="1"/>
      <c r="B145" s="1"/>
      <c r="C145" s="1">
        <v>1</v>
      </c>
      <c r="L145" t="str">
        <f>mergeValue(A145) &amp;"."&amp; mergeValue(B145)&amp;"."&amp; mergeValue(C145)</f>
        <v>1.1.1</v>
      </c>
      <c r="M145" t="s">
        <v>7</v>
      </c>
      <c r="O145" s="1"/>
      <c r="P145" s="1"/>
      <c r="Q145" s="1"/>
      <c r="R145" s="1"/>
      <c r="S145" s="1"/>
      <c r="T145" s="1"/>
      <c r="U145" s="1"/>
      <c r="V145" s="1"/>
      <c r="W145" t="s">
        <v>600</v>
      </c>
    </row>
    <row r="146" spans="1:26" ht="15">
      <c r="A146" s="1"/>
      <c r="B146" s="1"/>
      <c r="C146" s="1"/>
      <c r="D146" s="1">
        <v>1</v>
      </c>
      <c r="L146" t="str">
        <f>mergeValue(A146) &amp;"."&amp; mergeValue(B146)&amp;"."&amp; mergeValue(C146)&amp;"."&amp; mergeValue(D146)</f>
        <v>1.1.1.1</v>
      </c>
      <c r="M146" t="s">
        <v>21</v>
      </c>
      <c r="O146" s="1"/>
      <c r="P146" s="1"/>
      <c r="Q146" s="1"/>
      <c r="R146" s="1"/>
      <c r="S146" s="1"/>
      <c r="T146" s="1"/>
      <c r="U146" s="1"/>
      <c r="V146" s="1"/>
      <c r="W146" t="s">
        <v>601</v>
      </c>
    </row>
    <row r="147" spans="1:26" ht="11.25" hidden="1" customHeight="1">
      <c r="A147" s="1"/>
      <c r="B147" s="1"/>
      <c r="C147" s="1"/>
      <c r="D147" s="1"/>
      <c r="E147" s="1">
        <v>1</v>
      </c>
      <c r="H147">
        <v>1</v>
      </c>
      <c r="I147" s="1">
        <v>1</v>
      </c>
    </row>
    <row r="148" spans="1:26" ht="15">
      <c r="A148" s="1"/>
      <c r="B148" s="1"/>
      <c r="C148" s="1"/>
      <c r="D148" s="1"/>
      <c r="E148" s="1"/>
      <c r="F148" s="1">
        <v>1</v>
      </c>
      <c r="I148" s="1"/>
      <c r="J148" s="1">
        <v>1</v>
      </c>
      <c r="L148" t="str">
        <f>mergeValue(A148) &amp;"."&amp; mergeValue(B148)&amp;"."&amp; mergeValue(C148)&amp;"."&amp; mergeValue(D148)&amp;"."&amp;  mergeValue(F148)</f>
        <v>1.1.1.1.1</v>
      </c>
      <c r="M148" t="s">
        <v>9</v>
      </c>
      <c r="O148" s="1"/>
      <c r="P148" s="1"/>
      <c r="Q148" s="1"/>
      <c r="R148" s="1"/>
      <c r="S148" s="1"/>
      <c r="T148" s="1"/>
      <c r="U148" s="1"/>
      <c r="V148" s="1"/>
      <c r="W148" t="s">
        <v>720</v>
      </c>
      <c r="Y148" t="str">
        <f>strCheckUnique(Z148:Z151)</f>
        <v/>
      </c>
    </row>
    <row r="149" spans="1:26" ht="99" customHeight="1">
      <c r="A149" s="1"/>
      <c r="B149" s="1"/>
      <c r="C149" s="1"/>
      <c r="D149" s="1"/>
      <c r="E149" s="1"/>
      <c r="F149" s="1"/>
      <c r="G149">
        <v>1</v>
      </c>
      <c r="I149" s="1"/>
      <c r="J149" s="1"/>
      <c r="K149">
        <v>1</v>
      </c>
      <c r="L149" t="str">
        <f>mergeValue(A149) &amp;"."&amp; mergeValue(B149)&amp;"."&amp; mergeValue(C149)&amp;"."&amp; mergeValue(D149)&amp;"."&amp; mergeValue(F149)&amp;"."&amp; mergeValue(G149)</f>
        <v>1.1.1.1.1.1</v>
      </c>
      <c r="R149" s="1"/>
      <c r="S149" s="1" t="s">
        <v>83</v>
      </c>
      <c r="T149" s="1"/>
      <c r="U149" s="1" t="s">
        <v>84</v>
      </c>
      <c r="W149" s="1" t="s">
        <v>733</v>
      </c>
      <c r="X149" t="str">
        <f>strCheckDate(O150:V150)</f>
        <v/>
      </c>
      <c r="Z149" t="str">
        <f>IF(M149="","",M149 )</f>
        <v/>
      </c>
    </row>
    <row r="150" spans="1:26" ht="0.2" customHeight="1">
      <c r="A150" s="1"/>
      <c r="B150" s="1"/>
      <c r="C150" s="1"/>
      <c r="D150" s="1"/>
      <c r="E150" s="1"/>
      <c r="F150" s="1"/>
      <c r="I150" s="1"/>
      <c r="J150" s="1"/>
      <c r="Q150" t="str">
        <f>R149 &amp; "-" &amp; T149</f>
        <v>-</v>
      </c>
      <c r="R150" s="1"/>
      <c r="S150" s="1"/>
      <c r="T150" s="1"/>
      <c r="U150" s="1"/>
      <c r="W150" s="1"/>
    </row>
    <row r="151" spans="1:26" ht="15" customHeight="1">
      <c r="A151" s="1"/>
      <c r="B151" s="1"/>
      <c r="C151" s="1"/>
      <c r="D151" s="1"/>
      <c r="E151" s="1"/>
      <c r="F151" s="1"/>
      <c r="I151" s="1"/>
      <c r="J151" s="1"/>
      <c r="M151" t="s">
        <v>24</v>
      </c>
      <c r="W151" s="1"/>
    </row>
    <row r="152" spans="1:26" ht="15" customHeight="1">
      <c r="A152" s="1"/>
      <c r="B152" s="1"/>
      <c r="C152" s="1"/>
      <c r="D152" s="1"/>
      <c r="E152" s="1"/>
      <c r="I152" s="1"/>
      <c r="M152" t="s">
        <v>10</v>
      </c>
    </row>
    <row r="153" spans="1:26" ht="15" hidden="1" customHeight="1">
      <c r="A153" s="1"/>
      <c r="B153" s="1"/>
      <c r="C153" s="1"/>
      <c r="D153" s="1"/>
    </row>
    <row r="154" spans="1:26" ht="15" customHeight="1">
      <c r="A154" s="1"/>
      <c r="B154" s="1"/>
      <c r="C154" s="1"/>
      <c r="M154" t="s">
        <v>16</v>
      </c>
    </row>
    <row r="155" spans="1:26" ht="15" customHeight="1">
      <c r="A155" s="1"/>
      <c r="B155" s="1"/>
      <c r="M155" t="s">
        <v>17</v>
      </c>
    </row>
    <row r="156" spans="1:26" ht="15" customHeight="1">
      <c r="A156" s="1"/>
      <c r="M156" t="s">
        <v>18</v>
      </c>
    </row>
    <row r="157" spans="1:26" ht="15" customHeight="1">
      <c r="M157" t="s">
        <v>308</v>
      </c>
    </row>
    <row r="159" spans="1:26" ht="17.100000000000001" customHeight="1">
      <c r="G159" t="s">
        <v>12</v>
      </c>
      <c r="I159" t="s">
        <v>183</v>
      </c>
    </row>
    <row r="161" spans="1:27" ht="15">
      <c r="A161" s="1">
        <v>1</v>
      </c>
      <c r="L161">
        <f>mergeValue(A161)</f>
        <v>1</v>
      </c>
      <c r="M161" t="s">
        <v>19</v>
      </c>
      <c r="O161" s="1"/>
      <c r="P161" s="1"/>
      <c r="Q161" s="1"/>
      <c r="R161" s="1"/>
      <c r="S161" s="1"/>
      <c r="T161" s="1"/>
      <c r="U161" s="1"/>
      <c r="V161" s="1"/>
      <c r="W161" t="s">
        <v>718</v>
      </c>
    </row>
    <row r="162" spans="1:27" ht="15">
      <c r="A162" s="1"/>
      <c r="B162" s="1">
        <v>1</v>
      </c>
      <c r="L162" t="str">
        <f>mergeValue(A162) &amp;"."&amp; mergeValue(B162)</f>
        <v>1.1</v>
      </c>
      <c r="M162" t="s">
        <v>15</v>
      </c>
      <c r="O162" s="1"/>
      <c r="P162" s="1"/>
      <c r="Q162" s="1"/>
      <c r="R162" s="1"/>
      <c r="S162" s="1"/>
      <c r="T162" s="1"/>
      <c r="U162" s="1"/>
      <c r="V162" s="1"/>
      <c r="W162" t="s">
        <v>459</v>
      </c>
    </row>
    <row r="163" spans="1:27" ht="15">
      <c r="A163" s="1"/>
      <c r="B163" s="1"/>
      <c r="C163" s="1">
        <v>1</v>
      </c>
      <c r="L163" t="str">
        <f>mergeValue(A163) &amp;"."&amp; mergeValue(B163)&amp;"."&amp; mergeValue(C163)</f>
        <v>1.1.1</v>
      </c>
      <c r="M163" t="s">
        <v>7</v>
      </c>
      <c r="O163" s="1"/>
      <c r="P163" s="1"/>
      <c r="Q163" s="1"/>
      <c r="R163" s="1"/>
      <c r="S163" s="1"/>
      <c r="T163" s="1"/>
      <c r="U163" s="1"/>
      <c r="V163" s="1"/>
      <c r="W163" t="s">
        <v>600</v>
      </c>
    </row>
    <row r="164" spans="1:27" ht="15">
      <c r="A164" s="1"/>
      <c r="B164" s="1"/>
      <c r="C164" s="1"/>
      <c r="D164" s="1">
        <v>1</v>
      </c>
      <c r="L164" t="str">
        <f>mergeValue(A164) &amp;"."&amp; mergeValue(B164)&amp;"."&amp; mergeValue(C164)&amp;"."&amp; mergeValue(D164)</f>
        <v>1.1.1.1</v>
      </c>
      <c r="M164" t="s">
        <v>21</v>
      </c>
      <c r="O164" s="1"/>
      <c r="P164" s="1"/>
      <c r="Q164" s="1"/>
      <c r="R164" s="1"/>
      <c r="S164" s="1"/>
      <c r="T164" s="1"/>
      <c r="U164" s="1"/>
      <c r="V164" s="1"/>
      <c r="W164" t="s">
        <v>601</v>
      </c>
    </row>
    <row r="165" spans="1:27" ht="15">
      <c r="A165" s="1"/>
      <c r="B165" s="1"/>
      <c r="C165" s="1"/>
      <c r="D165" s="1"/>
      <c r="E165" s="1">
        <v>1</v>
      </c>
      <c r="H165">
        <v>1</v>
      </c>
      <c r="I165" s="1">
        <v>1</v>
      </c>
      <c r="L165" t="str">
        <f>mergeValue(A165) &amp;"."&amp; mergeValue(B165)&amp;"."&amp; mergeValue(C165)&amp;"."&amp; mergeValue(D165)&amp;"."&amp; mergeValue(E165)</f>
        <v>1.1.1.1.1</v>
      </c>
      <c r="M165" t="s">
        <v>8</v>
      </c>
      <c r="O165" s="1"/>
      <c r="P165" s="1"/>
      <c r="Q165" s="1"/>
      <c r="R165" s="1"/>
      <c r="S165" s="1"/>
      <c r="T165" s="1"/>
      <c r="U165" s="1"/>
      <c r="V165" s="1"/>
      <c r="W165" t="s">
        <v>719</v>
      </c>
    </row>
    <row r="166" spans="1:27" ht="15">
      <c r="A166" s="1"/>
      <c r="B166" s="1"/>
      <c r="C166" s="1"/>
      <c r="D166" s="1"/>
      <c r="E166" s="1"/>
      <c r="F166" s="1">
        <v>1</v>
      </c>
      <c r="I166" s="1"/>
      <c r="J166" s="1">
        <v>1</v>
      </c>
      <c r="L166" t="str">
        <f>mergeValue(A166) &amp;"."&amp; mergeValue(B166)&amp;"."&amp; mergeValue(C166)&amp;"."&amp; mergeValue(D166)&amp;"."&amp; mergeValue(E166)&amp;"."&amp; mergeValue(F166)</f>
        <v>1.1.1.1.1.1</v>
      </c>
      <c r="M166" t="s">
        <v>9</v>
      </c>
      <c r="O166" s="1"/>
      <c r="P166" s="1"/>
      <c r="Q166" s="1"/>
      <c r="R166" s="1"/>
      <c r="S166" s="1"/>
      <c r="T166" s="1"/>
      <c r="U166" s="1"/>
      <c r="V166" s="1"/>
      <c r="W166" t="s">
        <v>720</v>
      </c>
      <c r="Y166" t="str">
        <f>strCheckUnique(Z166:Z169)</f>
        <v/>
      </c>
      <c r="AA166" t="str">
        <f>IF(O166="","",O166 &amp; ":_")</f>
        <v/>
      </c>
    </row>
    <row r="167" spans="1:27" ht="122.1" customHeight="1">
      <c r="A167" s="1"/>
      <c r="B167" s="1"/>
      <c r="C167" s="1"/>
      <c r="D167" s="1"/>
      <c r="E167" s="1"/>
      <c r="F167" s="1"/>
      <c r="G167">
        <v>1</v>
      </c>
      <c r="I167" s="1"/>
      <c r="J167" s="1"/>
      <c r="K167">
        <v>1</v>
      </c>
      <c r="L167" t="str">
        <f>mergeValue(A167) &amp;"."&amp; mergeValue(B167)&amp;"."&amp; mergeValue(C167)&amp;"."&amp; mergeValue(D167)&amp;"."&amp; mergeValue(E167)&amp;"."&amp; mergeValue(F167)&amp;"."&amp; mergeValue(G167)</f>
        <v>1.1.1.1.1.1.1</v>
      </c>
      <c r="R167" s="1"/>
      <c r="S167" s="1" t="s">
        <v>83</v>
      </c>
      <c r="T167" s="1"/>
      <c r="U167" s="1" t="s">
        <v>83</v>
      </c>
      <c r="W167" s="1" t="s">
        <v>721</v>
      </c>
      <c r="X167" t="str">
        <f>strCheckDate(O168:V168)</f>
        <v/>
      </c>
      <c r="Z167" t="str">
        <f>IF(M167="","",M167 )</f>
        <v/>
      </c>
    </row>
    <row r="168" spans="1:27" ht="11.25" hidden="1" customHeight="1">
      <c r="A168" s="1"/>
      <c r="B168" s="1"/>
      <c r="C168" s="1"/>
      <c r="D168" s="1"/>
      <c r="E168" s="1"/>
      <c r="F168" s="1"/>
      <c r="I168" s="1"/>
      <c r="J168" s="1"/>
      <c r="Q168" t="str">
        <f>R167 &amp; "-" &amp; T167</f>
        <v>-</v>
      </c>
      <c r="R168" s="1"/>
      <c r="S168" s="1"/>
      <c r="T168" s="1"/>
      <c r="U168" s="1"/>
      <c r="W168" s="1"/>
    </row>
    <row r="169" spans="1:27" ht="15" customHeight="1">
      <c r="A169" s="1"/>
      <c r="B169" s="1"/>
      <c r="C169" s="1"/>
      <c r="D169" s="1"/>
      <c r="E169" s="1"/>
      <c r="F169" s="1"/>
      <c r="I169" s="1"/>
      <c r="J169" s="1"/>
      <c r="M169" t="s">
        <v>24</v>
      </c>
      <c r="W169" s="1"/>
    </row>
    <row r="170" spans="1:27" ht="15" customHeight="1">
      <c r="A170" s="1"/>
      <c r="B170" s="1"/>
      <c r="C170" s="1"/>
      <c r="D170" s="1"/>
      <c r="E170" s="1"/>
      <c r="I170" s="1"/>
      <c r="M170" t="s">
        <v>10</v>
      </c>
    </row>
    <row r="171" spans="1:27" ht="15" customHeight="1">
      <c r="A171" s="1"/>
      <c r="B171" s="1"/>
      <c r="C171" s="1"/>
      <c r="D171" s="1"/>
      <c r="M171" t="s">
        <v>11</v>
      </c>
    </row>
    <row r="172" spans="1:27" ht="15" customHeight="1">
      <c r="A172" s="1"/>
      <c r="B172" s="1"/>
      <c r="C172" s="1"/>
      <c r="M172" t="s">
        <v>16</v>
      </c>
    </row>
    <row r="173" spans="1:27" ht="15" customHeight="1">
      <c r="A173" s="1"/>
      <c r="B173" s="1"/>
      <c r="M173" t="s">
        <v>17</v>
      </c>
    </row>
    <row r="174" spans="1:27" ht="15" customHeight="1">
      <c r="A174" s="1"/>
      <c r="M174" t="s">
        <v>18</v>
      </c>
    </row>
    <row r="175" spans="1:27" ht="15" customHeight="1">
      <c r="M175" t="s">
        <v>308</v>
      </c>
    </row>
    <row r="177" spans="1:25" ht="17.100000000000001" customHeight="1">
      <c r="G177" t="s">
        <v>12</v>
      </c>
      <c r="I177" t="s">
        <v>207</v>
      </c>
    </row>
    <row r="179" spans="1:25" ht="15">
      <c r="A179" s="1">
        <v>1</v>
      </c>
      <c r="L179">
        <f>mergeValue(A179)</f>
        <v>1</v>
      </c>
      <c r="M179" t="s">
        <v>19</v>
      </c>
      <c r="O179" s="1"/>
      <c r="P179" s="1"/>
      <c r="Q179" s="1"/>
      <c r="R179" s="1"/>
      <c r="S179" s="1"/>
      <c r="T179" s="1"/>
      <c r="U179" s="1"/>
      <c r="V179" s="1"/>
      <c r="W179" s="1"/>
      <c r="X179" t="s">
        <v>718</v>
      </c>
    </row>
    <row r="180" spans="1:25" ht="15">
      <c r="A180" s="1"/>
      <c r="B180" s="1">
        <v>1</v>
      </c>
      <c r="L180" t="str">
        <f>mergeValue(A180) &amp;"."&amp; mergeValue(B180)</f>
        <v>1.1</v>
      </c>
      <c r="M180" t="s">
        <v>15</v>
      </c>
      <c r="O180" s="1"/>
      <c r="P180" s="1"/>
      <c r="Q180" s="1"/>
      <c r="R180" s="1"/>
      <c r="S180" s="1"/>
      <c r="T180" s="1"/>
      <c r="U180" s="1"/>
      <c r="V180" s="1"/>
      <c r="W180" s="1"/>
      <c r="X180" t="s">
        <v>459</v>
      </c>
    </row>
    <row r="181" spans="1:25" ht="15">
      <c r="A181" s="1"/>
      <c r="B181" s="1"/>
      <c r="C181" s="1">
        <v>1</v>
      </c>
      <c r="L181" t="str">
        <f>mergeValue(A181) &amp;"."&amp; mergeValue(B181)&amp;"."&amp; mergeValue(C181)</f>
        <v>1.1.1</v>
      </c>
      <c r="M181" t="s">
        <v>7</v>
      </c>
      <c r="O181" s="1"/>
      <c r="P181" s="1"/>
      <c r="Q181" s="1"/>
      <c r="R181" s="1"/>
      <c r="S181" s="1"/>
      <c r="T181" s="1"/>
      <c r="U181" s="1"/>
      <c r="V181" s="1"/>
      <c r="W181" s="1"/>
      <c r="X181" t="s">
        <v>600</v>
      </c>
    </row>
    <row r="182" spans="1:25" ht="15">
      <c r="A182" s="1"/>
      <c r="B182" s="1"/>
      <c r="C182" s="1"/>
      <c r="D182" s="1">
        <v>1</v>
      </c>
      <c r="L182" t="str">
        <f>mergeValue(A182) &amp;"."&amp; mergeValue(B182)&amp;"."&amp; mergeValue(C182)&amp;"."&amp; mergeValue(D182)</f>
        <v>1.1.1.1</v>
      </c>
      <c r="M182" t="s">
        <v>21</v>
      </c>
      <c r="O182" s="1"/>
      <c r="P182" s="1"/>
      <c r="Q182" s="1"/>
      <c r="R182" s="1"/>
      <c r="S182" s="1"/>
      <c r="T182" s="1"/>
      <c r="U182" s="1"/>
      <c r="V182" s="1"/>
      <c r="W182" s="1"/>
      <c r="X182" t="s">
        <v>623</v>
      </c>
    </row>
    <row r="183" spans="1:25" ht="56.25" customHeight="1">
      <c r="A183" s="1"/>
      <c r="B183" s="1"/>
      <c r="C183" s="1"/>
      <c r="D183" s="1"/>
      <c r="E183">
        <v>1</v>
      </c>
      <c r="L183" t="str">
        <f>mergeValue(A183) &amp;"."&amp; mergeValue(B183)&amp;"."&amp; mergeValue(C183)&amp;"."&amp; mergeValue(D183)&amp;"."&amp; mergeValue(E183)</f>
        <v>1.1.1.1.1</v>
      </c>
      <c r="T183" t="s">
        <v>83</v>
      </c>
      <c r="V183" t="s">
        <v>83</v>
      </c>
      <c r="X183" s="1" t="s">
        <v>748</v>
      </c>
      <c r="Y183" t="str">
        <f>strCheckDateTwo(N183:W183)</f>
        <v/>
      </c>
    </row>
    <row r="184" spans="1:25" ht="14.25" hidden="1" customHeight="1">
      <c r="A184" s="1"/>
      <c r="B184" s="1"/>
      <c r="C184" s="1"/>
      <c r="D184" s="1"/>
      <c r="R184" t="str">
        <f>S183 &amp; "-" &amp; U183</f>
        <v>-</v>
      </c>
      <c r="X184" s="1"/>
    </row>
    <row r="185" spans="1:25" ht="15" customHeight="1">
      <c r="A185" s="1"/>
      <c r="B185" s="1"/>
      <c r="C185" s="1"/>
      <c r="D185" s="1"/>
      <c r="M185" t="s">
        <v>5</v>
      </c>
      <c r="X185" s="1"/>
    </row>
    <row r="186" spans="1:25" ht="15" customHeight="1">
      <c r="A186" s="1"/>
      <c r="B186" s="1"/>
      <c r="C186" s="1"/>
      <c r="M186" t="s">
        <v>16</v>
      </c>
    </row>
    <row r="187" spans="1:25" ht="15" customHeight="1">
      <c r="A187" s="1"/>
      <c r="B187" s="1"/>
      <c r="M187" t="s">
        <v>17</v>
      </c>
    </row>
    <row r="188" spans="1:25" ht="15" customHeight="1">
      <c r="A188" s="1"/>
      <c r="M188" t="s">
        <v>18</v>
      </c>
    </row>
    <row r="189" spans="1:25" ht="15" customHeight="1">
      <c r="M189" t="s">
        <v>308</v>
      </c>
    </row>
    <row r="190" spans="1:25" ht="15" customHeight="1"/>
    <row r="191" spans="1:25" ht="17.100000000000001" customHeight="1">
      <c r="G191" t="s">
        <v>12</v>
      </c>
      <c r="I191" t="s">
        <v>208</v>
      </c>
    </row>
    <row r="193" spans="1:35" ht="15">
      <c r="A193" s="1">
        <v>1</v>
      </c>
      <c r="L193">
        <f>mergeValue(A193)</f>
        <v>1</v>
      </c>
      <c r="M193" t="s">
        <v>19</v>
      </c>
      <c r="N193" s="1"/>
      <c r="O193" s="1"/>
      <c r="P193" s="1"/>
      <c r="Q193" s="1"/>
      <c r="R193" s="1"/>
      <c r="S193" s="1"/>
      <c r="T193" s="1"/>
      <c r="U193" s="1"/>
      <c r="V193" s="1"/>
      <c r="W193" s="1"/>
      <c r="X193" s="1"/>
      <c r="Y193" s="1"/>
      <c r="Z193" s="1"/>
      <c r="AA193" s="1"/>
      <c r="AB193" s="1"/>
      <c r="AC193" s="1"/>
      <c r="AD193" s="1"/>
      <c r="AE193" s="1"/>
      <c r="AF193" s="1"/>
      <c r="AG193" t="s">
        <v>718</v>
      </c>
    </row>
    <row r="194" spans="1:35" ht="15">
      <c r="A194" s="1"/>
      <c r="B194" s="1">
        <v>1</v>
      </c>
      <c r="L194" t="str">
        <f>mergeValue(A194) &amp;"."&amp; mergeValue(B194)</f>
        <v>1.1</v>
      </c>
      <c r="M194" t="s">
        <v>15</v>
      </c>
      <c r="N194" s="1"/>
      <c r="O194" s="1"/>
      <c r="P194" s="1"/>
      <c r="Q194" s="1"/>
      <c r="R194" s="1"/>
      <c r="S194" s="1"/>
      <c r="T194" s="1"/>
      <c r="U194" s="1"/>
      <c r="V194" s="1"/>
      <c r="W194" s="1"/>
      <c r="X194" s="1"/>
      <c r="Y194" s="1"/>
      <c r="Z194" s="1"/>
      <c r="AA194" s="1"/>
      <c r="AB194" s="1"/>
      <c r="AC194" s="1"/>
      <c r="AD194" s="1"/>
      <c r="AE194" s="1"/>
      <c r="AF194" s="1"/>
      <c r="AG194" t="s">
        <v>459</v>
      </c>
    </row>
    <row r="195" spans="1:35" ht="15">
      <c r="A195" s="1"/>
      <c r="B195" s="1"/>
      <c r="C195" s="1">
        <v>1</v>
      </c>
      <c r="L195" t="str">
        <f>mergeValue(A195) &amp;"."&amp; mergeValue(B195)&amp;"."&amp; mergeValue(C195)</f>
        <v>1.1.1</v>
      </c>
      <c r="M195" t="s">
        <v>7</v>
      </c>
      <c r="N195" s="1"/>
      <c r="O195" s="1"/>
      <c r="P195" s="1"/>
      <c r="Q195" s="1"/>
      <c r="R195" s="1"/>
      <c r="S195" s="1"/>
      <c r="T195" s="1"/>
      <c r="U195" s="1"/>
      <c r="V195" s="1"/>
      <c r="W195" s="1"/>
      <c r="X195" s="1"/>
      <c r="Y195" s="1"/>
      <c r="Z195" s="1"/>
      <c r="AA195" s="1"/>
      <c r="AB195" s="1"/>
      <c r="AC195" s="1"/>
      <c r="AD195" s="1"/>
      <c r="AE195" s="1"/>
      <c r="AF195" s="1"/>
      <c r="AG195" t="s">
        <v>600</v>
      </c>
    </row>
    <row r="196" spans="1:35" ht="15" customHeight="1">
      <c r="A196" s="1"/>
      <c r="B196" s="1"/>
      <c r="C196" s="1"/>
      <c r="D196" s="1">
        <v>1</v>
      </c>
      <c r="L196" t="str">
        <f>mergeValue(A196) &amp;"."&amp; mergeValue(B196)&amp;"."&amp; mergeValue(C196)&amp;"."&amp; mergeValue(D196)</f>
        <v>1.1.1.1</v>
      </c>
      <c r="M196" t="s">
        <v>21</v>
      </c>
      <c r="N196" s="1"/>
      <c r="O196" s="1"/>
      <c r="P196" s="1"/>
      <c r="Q196" s="1"/>
      <c r="R196" s="1"/>
      <c r="S196" s="1"/>
      <c r="T196" s="1"/>
      <c r="U196" s="1"/>
      <c r="V196" s="1"/>
      <c r="W196" s="1"/>
      <c r="X196" s="1"/>
      <c r="Y196" s="1"/>
      <c r="Z196" s="1"/>
      <c r="AA196" s="1"/>
      <c r="AB196" s="1"/>
      <c r="AC196" s="1"/>
      <c r="AD196" s="1"/>
      <c r="AE196" s="1"/>
      <c r="AF196" s="1"/>
      <c r="AG196" t="s">
        <v>623</v>
      </c>
    </row>
    <row r="197" spans="1:35" ht="17.100000000000001" customHeight="1">
      <c r="A197" s="1"/>
      <c r="B197" s="1"/>
      <c r="C197" s="1"/>
      <c r="D197" s="1"/>
      <c r="E197" s="1">
        <v>1</v>
      </c>
      <c r="K197" s="1"/>
      <c r="L197" s="1" t="str">
        <f>mergeValue(A197) &amp;"."&amp; mergeValue(B197)&amp;"."&amp; mergeValue(C197)&amp;"."&amp; mergeValue(D197)&amp;"."&amp; mergeValue(E197)</f>
        <v>1.1.1.1.1</v>
      </c>
      <c r="M197" s="1"/>
      <c r="N197" s="1" t="s">
        <v>83</v>
      </c>
      <c r="O197" s="1"/>
      <c r="P197" s="1">
        <v>1</v>
      </c>
      <c r="Q197" s="1"/>
      <c r="R197" s="1" t="s">
        <v>83</v>
      </c>
      <c r="S197" s="1"/>
      <c r="T197" s="1">
        <v>1</v>
      </c>
      <c r="U197" s="1"/>
      <c r="V197" s="1" t="s">
        <v>83</v>
      </c>
      <c r="X197">
        <v>1</v>
      </c>
      <c r="AB197" s="1"/>
      <c r="AC197" s="1" t="s">
        <v>83</v>
      </c>
      <c r="AD197" s="1"/>
      <c r="AE197" s="1" t="s">
        <v>83</v>
      </c>
      <c r="AG197" s="1" t="s">
        <v>622</v>
      </c>
      <c r="AH197" t="str">
        <f>strCheckDate(Z198:AF198)</f>
        <v/>
      </c>
      <c r="AI197" t="str">
        <f>IF(AND(COUNTIF(AJ192:AJ192,AJ197)&gt;1,AJ197&lt;&gt;""),"ErrUnique:HasDoubleConn","")</f>
        <v/>
      </c>
    </row>
    <row r="198" spans="1:35" ht="17.100000000000001" customHeight="1">
      <c r="A198" s="1"/>
      <c r="B198" s="1"/>
      <c r="C198" s="1"/>
      <c r="D198" s="1"/>
      <c r="E198" s="1"/>
      <c r="K198" s="1"/>
      <c r="L198" s="1"/>
      <c r="M198" s="1"/>
      <c r="N198" s="1"/>
      <c r="O198" s="1"/>
      <c r="P198" s="1"/>
      <c r="Q198" s="1"/>
      <c r="R198" s="1"/>
      <c r="S198" s="1"/>
      <c r="T198" s="1"/>
      <c r="U198" s="1"/>
      <c r="V198" s="1"/>
      <c r="AA198" t="str">
        <f>AB197 &amp; "-" &amp; AD197</f>
        <v>-</v>
      </c>
      <c r="AB198" s="1"/>
      <c r="AC198" s="1"/>
      <c r="AD198" s="1"/>
      <c r="AE198" s="1"/>
      <c r="AG198" s="1"/>
    </row>
    <row r="199" spans="1:35" ht="17.100000000000001" customHeight="1">
      <c r="A199" s="1"/>
      <c r="B199" s="1"/>
      <c r="C199" s="1"/>
      <c r="D199" s="1"/>
      <c r="E199" s="1"/>
      <c r="K199" s="1"/>
      <c r="L199" s="1"/>
      <c r="M199" s="1"/>
      <c r="N199" s="1"/>
      <c r="O199" s="1"/>
      <c r="P199" s="1"/>
      <c r="Q199" s="1"/>
      <c r="R199" s="1"/>
      <c r="AG199" s="1"/>
    </row>
    <row r="200" spans="1:35" ht="17.100000000000001" customHeight="1">
      <c r="A200" s="1"/>
      <c r="B200" s="1"/>
      <c r="C200" s="1"/>
      <c r="D200" s="1"/>
      <c r="E200" s="1"/>
      <c r="K200" s="1"/>
      <c r="L200" s="1"/>
      <c r="M200" s="1"/>
      <c r="N200" s="1"/>
      <c r="AG200" s="1"/>
    </row>
    <row r="201" spans="1:35" ht="15" customHeight="1">
      <c r="A201" s="1"/>
      <c r="B201" s="1"/>
      <c r="C201" s="1"/>
      <c r="D201" s="1"/>
      <c r="M201" t="s">
        <v>5</v>
      </c>
      <c r="AG201" s="1"/>
    </row>
    <row r="202" spans="1:35" ht="15" customHeight="1">
      <c r="A202" s="1"/>
      <c r="B202" s="1"/>
      <c r="C202" s="1"/>
      <c r="M202" t="s">
        <v>16</v>
      </c>
    </row>
    <row r="203" spans="1:35" ht="15" customHeight="1">
      <c r="A203" s="1"/>
      <c r="B203" s="1"/>
      <c r="M203" t="s">
        <v>17</v>
      </c>
    </row>
    <row r="204" spans="1:35" ht="15" customHeight="1">
      <c r="A204" s="1"/>
      <c r="M204" t="s">
        <v>18</v>
      </c>
    </row>
    <row r="205" spans="1:35" ht="15" customHeight="1">
      <c r="M205" t="s">
        <v>308</v>
      </c>
    </row>
    <row r="206" spans="1:35" ht="15" customHeight="1"/>
    <row r="207" spans="1:35" ht="15" customHeight="1">
      <c r="Q207" s="1"/>
      <c r="U207" s="1"/>
    </row>
    <row r="208" spans="1:35" ht="15" customHeight="1">
      <c r="Q208" s="1"/>
      <c r="U208" s="1"/>
    </row>
    <row r="209" spans="1:26" ht="15" customHeight="1">
      <c r="Q209" s="1"/>
    </row>
    <row r="210" spans="1:26" ht="15" customHeight="1"/>
    <row r="211" spans="1:26" ht="15" customHeight="1">
      <c r="N211" s="1" t="s">
        <v>84</v>
      </c>
      <c r="O211" s="1"/>
      <c r="P211" s="1">
        <v>1</v>
      </c>
      <c r="Q211" s="1"/>
      <c r="R211" s="1" t="s">
        <v>83</v>
      </c>
      <c r="S211" s="1"/>
      <c r="T211" s="1">
        <v>1</v>
      </c>
      <c r="U211" s="1"/>
      <c r="V211" s="1" t="s">
        <v>83</v>
      </c>
      <c r="X211">
        <v>1</v>
      </c>
    </row>
    <row r="212" spans="1:26" ht="15" customHeight="1">
      <c r="N212" s="1"/>
      <c r="O212" s="1"/>
      <c r="P212" s="1"/>
      <c r="Q212" s="1"/>
      <c r="R212" s="1"/>
      <c r="S212" s="1"/>
      <c r="T212" s="1"/>
      <c r="U212" s="1"/>
      <c r="V212" s="1"/>
      <c r="Y212" t="s">
        <v>627</v>
      </c>
    </row>
    <row r="213" spans="1:26" ht="15" customHeight="1">
      <c r="N213" s="1"/>
      <c r="O213" s="1"/>
      <c r="P213" s="1"/>
      <c r="Q213" s="1"/>
      <c r="R213" s="1"/>
      <c r="U213" t="s">
        <v>628</v>
      </c>
    </row>
    <row r="214" spans="1:26" ht="15" customHeight="1">
      <c r="N214" s="1"/>
    </row>
    <row r="217" spans="1:26" ht="18.75" customHeight="1"/>
    <row r="218" spans="1:26" ht="17.100000000000001" customHeight="1">
      <c r="G218" t="s">
        <v>12</v>
      </c>
      <c r="I218" t="s">
        <v>652</v>
      </c>
    </row>
    <row r="220" spans="1:26" ht="15">
      <c r="A220" s="1">
        <v>1</v>
      </c>
      <c r="L220">
        <f>mergeValue(A220)</f>
        <v>1</v>
      </c>
      <c r="M220" t="s">
        <v>19</v>
      </c>
      <c r="O220" s="1"/>
      <c r="P220" s="1"/>
      <c r="Q220" s="1"/>
      <c r="R220" s="1"/>
      <c r="S220" s="1"/>
      <c r="T220" s="1"/>
      <c r="U220" s="1"/>
      <c r="V220" s="1"/>
      <c r="W220" t="s">
        <v>718</v>
      </c>
      <c r="Z220" t="str">
        <f t="shared" ref="Z220:Z233" si="3">IF(M220="","",M220 )</f>
        <v>Наименование тарифа</v>
      </c>
    </row>
    <row r="221" spans="1:26" ht="15">
      <c r="A221" s="1"/>
      <c r="B221" s="1">
        <v>1</v>
      </c>
      <c r="L221" t="str">
        <f>mergeValue(A221) &amp;"."&amp; mergeValue(B221)</f>
        <v>1.1</v>
      </c>
      <c r="M221" t="s">
        <v>15</v>
      </c>
      <c r="O221" s="1"/>
      <c r="P221" s="1"/>
      <c r="Q221" s="1"/>
      <c r="R221" s="1"/>
      <c r="S221" s="1"/>
      <c r="T221" s="1"/>
      <c r="U221" s="1"/>
      <c r="V221" s="1"/>
      <c r="W221" t="s">
        <v>459</v>
      </c>
      <c r="Z221" t="str">
        <f t="shared" si="3"/>
        <v>Территория действия тарифа</v>
      </c>
    </row>
    <row r="222" spans="1:26" ht="15">
      <c r="A222" s="1"/>
      <c r="B222" s="1"/>
      <c r="C222" s="1">
        <v>1</v>
      </c>
      <c r="L222" t="str">
        <f>mergeValue(A222) &amp;"."&amp; mergeValue(B222)&amp;"."&amp; mergeValue(C222)</f>
        <v>1.1.1</v>
      </c>
      <c r="M222" t="s">
        <v>7</v>
      </c>
      <c r="O222" s="1"/>
      <c r="P222" s="1"/>
      <c r="Q222" s="1"/>
      <c r="R222" s="1"/>
      <c r="S222" s="1"/>
      <c r="T222" s="1"/>
      <c r="U222" s="1"/>
      <c r="V222" s="1"/>
      <c r="W222" t="s">
        <v>600</v>
      </c>
      <c r="Z222" t="str">
        <f t="shared" si="3"/>
        <v xml:space="preserve">Наименование системы теплоснабжения </v>
      </c>
    </row>
    <row r="223" spans="1:26" ht="15">
      <c r="A223" s="1"/>
      <c r="B223" s="1"/>
      <c r="C223" s="1"/>
      <c r="D223" s="1">
        <v>1</v>
      </c>
      <c r="L223" t="str">
        <f>mergeValue(A223) &amp;"."&amp; mergeValue(B223)&amp;"."&amp; mergeValue(C223)&amp;"."&amp; mergeValue(D223)</f>
        <v>1.1.1.1</v>
      </c>
      <c r="M223" t="s">
        <v>21</v>
      </c>
      <c r="O223" s="1"/>
      <c r="P223" s="1"/>
      <c r="Q223" s="1"/>
      <c r="R223" s="1"/>
      <c r="S223" s="1"/>
      <c r="T223" s="1"/>
      <c r="U223" s="1"/>
      <c r="V223" s="1"/>
      <c r="W223" t="s">
        <v>601</v>
      </c>
      <c r="Z223" t="str">
        <f t="shared" si="3"/>
        <v xml:space="preserve">Источник тепловой энергии  </v>
      </c>
    </row>
    <row r="224" spans="1:26" ht="15">
      <c r="A224" s="1"/>
      <c r="B224" s="1"/>
      <c r="C224" s="1"/>
      <c r="D224" s="1"/>
      <c r="E224" s="1">
        <v>1</v>
      </c>
      <c r="H224">
        <v>1</v>
      </c>
      <c r="I224" s="1">
        <v>1</v>
      </c>
      <c r="L224" t="str">
        <f>mergeValue(A224) &amp;"."&amp; mergeValue(B224)&amp;"."&amp; mergeValue(C224)&amp;"."&amp; mergeValue(D224)&amp;"."&amp; mergeValue(E224)</f>
        <v>1.1.1.1.1</v>
      </c>
      <c r="M224" t="s">
        <v>8</v>
      </c>
      <c r="O224" s="1"/>
      <c r="P224" s="1"/>
      <c r="Q224" s="1"/>
      <c r="R224" s="1"/>
      <c r="S224" s="1"/>
      <c r="T224" s="1"/>
      <c r="U224" s="1"/>
      <c r="V224" s="1"/>
      <c r="W224" t="s">
        <v>719</v>
      </c>
      <c r="Z224" t="str">
        <f t="shared" si="3"/>
        <v>Схема подключения теплопотребляющей установки к коллектору источника тепловой энергии</v>
      </c>
    </row>
    <row r="225" spans="1:26" ht="15">
      <c r="A225" s="1"/>
      <c r="B225" s="1"/>
      <c r="C225" s="1"/>
      <c r="D225" s="1"/>
      <c r="E225" s="1"/>
      <c r="F225" s="1">
        <v>1</v>
      </c>
      <c r="I225" s="1"/>
      <c r="J225" s="1">
        <v>1</v>
      </c>
      <c r="L225" t="str">
        <f>mergeValue(A225) &amp;"."&amp; mergeValue(B225)&amp;"."&amp; mergeValue(C225)&amp;"."&amp; mergeValue(D225)&amp;"."&amp; mergeValue(E225)&amp;"."&amp; mergeValue(F225)</f>
        <v>1.1.1.1.1.1</v>
      </c>
      <c r="M225" t="s">
        <v>9</v>
      </c>
      <c r="O225" s="1"/>
      <c r="P225" s="1"/>
      <c r="Q225" s="1"/>
      <c r="R225" s="1"/>
      <c r="S225" s="1"/>
      <c r="T225" s="1"/>
      <c r="U225" s="1"/>
      <c r="V225" s="1"/>
      <c r="W225" t="s">
        <v>720</v>
      </c>
      <c r="Z225" t="str">
        <f t="shared" si="3"/>
        <v>Группа потребителей</v>
      </c>
    </row>
    <row r="226" spans="1:26" ht="122.1" customHeight="1">
      <c r="A226" s="1"/>
      <c r="B226" s="1"/>
      <c r="C226" s="1"/>
      <c r="D226" s="1"/>
      <c r="E226" s="1"/>
      <c r="F226" s="1"/>
      <c r="G226">
        <v>1</v>
      </c>
      <c r="I226" s="1"/>
      <c r="J226" s="1"/>
      <c r="K226">
        <v>1</v>
      </c>
      <c r="L226" t="str">
        <f>mergeValue(A226) &amp;"."&amp; mergeValue(B226)&amp;"."&amp; mergeValue(C226)&amp;"."&amp; mergeValue(D226)&amp;"."&amp; mergeValue(E226)&amp;"."&amp; mergeValue(F226)&amp;"."&amp; mergeValue(G226)</f>
        <v>1.1.1.1.1.1.1</v>
      </c>
      <c r="R226" s="1"/>
      <c r="S226" s="1" t="s">
        <v>83</v>
      </c>
      <c r="T226" s="1"/>
      <c r="U226" s="1" t="s">
        <v>83</v>
      </c>
      <c r="W226" s="1" t="s">
        <v>721</v>
      </c>
      <c r="X226" t="str">
        <f>strCheckDate(O227:V227)</f>
        <v/>
      </c>
      <c r="Z226" t="str">
        <f t="shared" si="3"/>
        <v/>
      </c>
    </row>
    <row r="227" spans="1:26" ht="14.25" hidden="1" customHeight="1">
      <c r="A227" s="1"/>
      <c r="B227" s="1"/>
      <c r="C227" s="1"/>
      <c r="D227" s="1"/>
      <c r="E227" s="1"/>
      <c r="F227" s="1"/>
      <c r="I227" s="1"/>
      <c r="J227" s="1"/>
      <c r="Q227" t="str">
        <f>R226 &amp; "-" &amp; T226</f>
        <v>-</v>
      </c>
      <c r="R227" s="1"/>
      <c r="S227" s="1"/>
      <c r="T227" s="1"/>
      <c r="U227" s="1"/>
      <c r="W227" s="1"/>
      <c r="Z227" t="str">
        <f t="shared" si="3"/>
        <v/>
      </c>
    </row>
    <row r="228" spans="1:26" ht="15" customHeight="1">
      <c r="A228" s="1"/>
      <c r="B228" s="1"/>
      <c r="C228" s="1"/>
      <c r="D228" s="1"/>
      <c r="E228" s="1"/>
      <c r="F228" s="1"/>
      <c r="I228" s="1"/>
      <c r="J228" s="1"/>
      <c r="M228" t="s">
        <v>24</v>
      </c>
      <c r="W228" s="1"/>
      <c r="Z228" t="str">
        <f t="shared" si="3"/>
        <v>Добавить вид теплоносителя (параметры теплоносителя)</v>
      </c>
    </row>
    <row r="229" spans="1:26" ht="15" customHeight="1">
      <c r="A229" s="1"/>
      <c r="B229" s="1"/>
      <c r="C229" s="1"/>
      <c r="D229" s="1"/>
      <c r="E229" s="1"/>
      <c r="I229" s="1"/>
      <c r="M229" t="s">
        <v>10</v>
      </c>
      <c r="Z229" t="str">
        <f t="shared" si="3"/>
        <v>Добавить группу потребителей</v>
      </c>
    </row>
    <row r="230" spans="1:26" ht="15" customHeight="1">
      <c r="A230" s="1"/>
      <c r="B230" s="1"/>
      <c r="C230" s="1"/>
      <c r="D230" s="1"/>
      <c r="M230" t="s">
        <v>11</v>
      </c>
      <c r="Z230" t="str">
        <f t="shared" si="3"/>
        <v>Добавить схему подключения</v>
      </c>
    </row>
    <row r="231" spans="1:26" ht="15" customHeight="1">
      <c r="A231" s="1"/>
      <c r="B231" s="1"/>
      <c r="C231" s="1"/>
      <c r="M231" t="s">
        <v>16</v>
      </c>
      <c r="Z231" t="str">
        <f t="shared" si="3"/>
        <v>Добавить источник тепловой энергии</v>
      </c>
    </row>
    <row r="232" spans="1:26" ht="15" customHeight="1">
      <c r="A232" s="1"/>
      <c r="B232" s="1"/>
      <c r="M232" t="s">
        <v>17</v>
      </c>
      <c r="Z232" t="str">
        <f t="shared" si="3"/>
        <v>Добавить наименование системы теплоснабжения</v>
      </c>
    </row>
    <row r="233" spans="1:26" ht="15" customHeight="1">
      <c r="A233" s="1"/>
      <c r="M233" t="s">
        <v>18</v>
      </c>
      <c r="Z233" t="str">
        <f t="shared" si="3"/>
        <v>Добавить территорию действия тарифа</v>
      </c>
    </row>
    <row r="234" spans="1:26" ht="15" customHeight="1">
      <c r="M234" t="s">
        <v>308</v>
      </c>
    </row>
    <row r="235" spans="1:26" ht="18.75" customHeight="1"/>
    <row r="236" spans="1:26" ht="17.100000000000001" customHeight="1">
      <c r="G236" t="s">
        <v>12</v>
      </c>
      <c r="I236" t="s">
        <v>211</v>
      </c>
    </row>
    <row r="238" spans="1:26" ht="15">
      <c r="A238" s="1">
        <v>1</v>
      </c>
      <c r="L238">
        <f>mergeValue(A238)</f>
        <v>1</v>
      </c>
      <c r="M238" t="s">
        <v>19</v>
      </c>
      <c r="O238" s="1"/>
      <c r="P238" s="1"/>
      <c r="Q238" s="1"/>
      <c r="R238" s="1"/>
      <c r="S238" s="1"/>
      <c r="T238" s="1"/>
      <c r="U238" s="1"/>
      <c r="V238" s="1"/>
      <c r="W238" t="s">
        <v>718</v>
      </c>
      <c r="Z238" t="str">
        <f t="shared" ref="Z238:Z251" si="4">IF(M238="","",M238 )</f>
        <v>Наименование тарифа</v>
      </c>
    </row>
    <row r="239" spans="1:26" ht="15">
      <c r="A239" s="1"/>
      <c r="B239" s="1">
        <v>1</v>
      </c>
      <c r="L239" t="str">
        <f>mergeValue(A239) &amp;"."&amp; mergeValue(B239)</f>
        <v>1.1</v>
      </c>
      <c r="M239" t="s">
        <v>15</v>
      </c>
      <c r="O239" s="1"/>
      <c r="P239" s="1"/>
      <c r="Q239" s="1"/>
      <c r="R239" s="1"/>
      <c r="S239" s="1"/>
      <c r="T239" s="1"/>
      <c r="U239" s="1"/>
      <c r="V239" s="1"/>
      <c r="W239" t="s">
        <v>459</v>
      </c>
      <c r="Z239" t="str">
        <f t="shared" si="4"/>
        <v>Территория действия тарифа</v>
      </c>
    </row>
    <row r="240" spans="1:26" ht="15">
      <c r="A240" s="1"/>
      <c r="B240" s="1"/>
      <c r="C240" s="1">
        <v>1</v>
      </c>
      <c r="L240" t="str">
        <f>mergeValue(A240) &amp;"."&amp; mergeValue(B240)&amp;"."&amp; mergeValue(C240)</f>
        <v>1.1.1</v>
      </c>
      <c r="M240" t="s">
        <v>7</v>
      </c>
      <c r="O240" s="1"/>
      <c r="P240" s="1"/>
      <c r="Q240" s="1"/>
      <c r="R240" s="1"/>
      <c r="S240" s="1"/>
      <c r="T240" s="1"/>
      <c r="U240" s="1"/>
      <c r="V240" s="1"/>
      <c r="W240" t="s">
        <v>600</v>
      </c>
      <c r="Z240" t="str">
        <f t="shared" si="4"/>
        <v xml:space="preserve">Наименование системы теплоснабжения </v>
      </c>
    </row>
    <row r="241" spans="1:26" ht="15">
      <c r="A241" s="1"/>
      <c r="B241" s="1"/>
      <c r="C241" s="1"/>
      <c r="D241" s="1">
        <v>1</v>
      </c>
      <c r="L241" t="str">
        <f>mergeValue(A241) &amp;"."&amp; mergeValue(B241)&amp;"."&amp; mergeValue(C241)&amp;"."&amp; mergeValue(D241)</f>
        <v>1.1.1.1</v>
      </c>
      <c r="M241" t="s">
        <v>21</v>
      </c>
      <c r="O241" s="1"/>
      <c r="P241" s="1"/>
      <c r="Q241" s="1"/>
      <c r="R241" s="1"/>
      <c r="S241" s="1"/>
      <c r="T241" s="1"/>
      <c r="U241" s="1"/>
      <c r="V241" s="1"/>
      <c r="W241" t="s">
        <v>601</v>
      </c>
      <c r="Z241" t="str">
        <f t="shared" si="4"/>
        <v xml:space="preserve">Источник тепловой энергии  </v>
      </c>
    </row>
    <row r="242" spans="1:26" ht="15">
      <c r="A242" s="1"/>
      <c r="B242" s="1"/>
      <c r="C242" s="1"/>
      <c r="D242" s="1"/>
      <c r="E242" s="1">
        <v>1</v>
      </c>
      <c r="H242">
        <v>1</v>
      </c>
      <c r="I242" s="1">
        <v>1</v>
      </c>
      <c r="L242" t="str">
        <f>mergeValue(A242) &amp;"."&amp; mergeValue(B242)&amp;"."&amp; mergeValue(C242)&amp;"."&amp; mergeValue(D242)&amp;"."&amp; mergeValue(E242)</f>
        <v>1.1.1.1.1</v>
      </c>
      <c r="M242" t="s">
        <v>8</v>
      </c>
      <c r="O242" s="1"/>
      <c r="P242" s="1"/>
      <c r="Q242" s="1"/>
      <c r="R242" s="1"/>
      <c r="S242" s="1"/>
      <c r="T242" s="1"/>
      <c r="U242" s="1"/>
      <c r="V242" s="1"/>
      <c r="W242" t="s">
        <v>719</v>
      </c>
      <c r="Z242" t="str">
        <f t="shared" si="4"/>
        <v>Схема подключения теплопотребляющей установки к коллектору источника тепловой энергии</v>
      </c>
    </row>
    <row r="243" spans="1:26" ht="15">
      <c r="A243" s="1"/>
      <c r="B243" s="1"/>
      <c r="C243" s="1"/>
      <c r="D243" s="1"/>
      <c r="E243" s="1"/>
      <c r="F243" s="1">
        <v>1</v>
      </c>
      <c r="I243" s="1"/>
      <c r="J243" s="1">
        <v>1</v>
      </c>
      <c r="L243" t="str">
        <f>mergeValue(A243) &amp;"."&amp; mergeValue(B243)&amp;"."&amp; mergeValue(C243)&amp;"."&amp; mergeValue(D243)&amp;"."&amp; mergeValue(E243)&amp;"."&amp; mergeValue(F243)</f>
        <v>1.1.1.1.1.1</v>
      </c>
      <c r="M243" t="s">
        <v>9</v>
      </c>
      <c r="O243" s="1"/>
      <c r="P243" s="1"/>
      <c r="Q243" s="1"/>
      <c r="R243" s="1"/>
      <c r="S243" s="1"/>
      <c r="T243" s="1"/>
      <c r="U243" s="1"/>
      <c r="V243" s="1"/>
      <c r="W243" t="s">
        <v>720</v>
      </c>
      <c r="Z243" t="str">
        <f t="shared" si="4"/>
        <v>Группа потребителей</v>
      </c>
    </row>
    <row r="244" spans="1:26" ht="122.1" customHeight="1">
      <c r="A244" s="1"/>
      <c r="B244" s="1"/>
      <c r="C244" s="1"/>
      <c r="D244" s="1"/>
      <c r="E244" s="1"/>
      <c r="F244" s="1"/>
      <c r="G244">
        <v>1</v>
      </c>
      <c r="I244" s="1"/>
      <c r="J244" s="1"/>
      <c r="K244">
        <v>1</v>
      </c>
      <c r="L244" t="str">
        <f>mergeValue(A244) &amp;"."&amp; mergeValue(B244)&amp;"."&amp; mergeValue(C244)&amp;"."&amp; mergeValue(D244)&amp;"."&amp; mergeValue(E244)&amp;"."&amp; mergeValue(F244)&amp;"."&amp; mergeValue(G244)</f>
        <v>1.1.1.1.1.1.1</v>
      </c>
      <c r="R244" s="1"/>
      <c r="S244" s="1" t="s">
        <v>83</v>
      </c>
      <c r="T244" s="1"/>
      <c r="U244" s="1" t="s">
        <v>83</v>
      </c>
      <c r="W244" s="1" t="s">
        <v>721</v>
      </c>
      <c r="X244" t="str">
        <f>strCheckDate(O245:V245)</f>
        <v/>
      </c>
      <c r="Z244" t="str">
        <f t="shared" si="4"/>
        <v/>
      </c>
    </row>
    <row r="245" spans="1:26" ht="11.25" hidden="1" customHeight="1">
      <c r="A245" s="1"/>
      <c r="B245" s="1"/>
      <c r="C245" s="1"/>
      <c r="D245" s="1"/>
      <c r="E245" s="1"/>
      <c r="F245" s="1"/>
      <c r="I245" s="1"/>
      <c r="J245" s="1"/>
      <c r="Q245" t="str">
        <f>R244 &amp; "-" &amp; T244</f>
        <v>-</v>
      </c>
      <c r="R245" s="1"/>
      <c r="S245" s="1"/>
      <c r="T245" s="1"/>
      <c r="U245" s="1"/>
      <c r="W245" s="1"/>
      <c r="Z245" t="str">
        <f t="shared" si="4"/>
        <v/>
      </c>
    </row>
    <row r="246" spans="1:26" ht="15" customHeight="1">
      <c r="A246" s="1"/>
      <c r="B246" s="1"/>
      <c r="C246" s="1"/>
      <c r="D246" s="1"/>
      <c r="E246" s="1"/>
      <c r="F246" s="1"/>
      <c r="I246" s="1"/>
      <c r="J246" s="1"/>
      <c r="M246" t="s">
        <v>24</v>
      </c>
      <c r="W246" s="1"/>
      <c r="Z246" t="str">
        <f t="shared" si="4"/>
        <v>Добавить вид теплоносителя (параметры теплоносителя)</v>
      </c>
    </row>
    <row r="247" spans="1:26" ht="15" customHeight="1">
      <c r="A247" s="1"/>
      <c r="B247" s="1"/>
      <c r="C247" s="1"/>
      <c r="D247" s="1"/>
      <c r="E247" s="1"/>
      <c r="I247" s="1"/>
      <c r="M247" t="s">
        <v>10</v>
      </c>
      <c r="Z247" t="str">
        <f t="shared" si="4"/>
        <v>Добавить группу потребителей</v>
      </c>
    </row>
    <row r="248" spans="1:26" ht="15" customHeight="1">
      <c r="A248" s="1"/>
      <c r="B248" s="1"/>
      <c r="C248" s="1"/>
      <c r="D248" s="1"/>
      <c r="M248" t="s">
        <v>11</v>
      </c>
      <c r="Z248" t="str">
        <f t="shared" si="4"/>
        <v>Добавить схему подключения</v>
      </c>
    </row>
    <row r="249" spans="1:26" ht="15" customHeight="1">
      <c r="A249" s="1"/>
      <c r="B249" s="1"/>
      <c r="C249" s="1"/>
      <c r="M249" t="s">
        <v>16</v>
      </c>
      <c r="Z249" t="str">
        <f t="shared" si="4"/>
        <v>Добавить источник тепловой энергии</v>
      </c>
    </row>
    <row r="250" spans="1:26" ht="15" customHeight="1">
      <c r="A250" s="1"/>
      <c r="B250" s="1"/>
      <c r="M250" t="s">
        <v>17</v>
      </c>
      <c r="Z250" t="str">
        <f t="shared" si="4"/>
        <v>Добавить наименование системы теплоснабжения</v>
      </c>
    </row>
    <row r="251" spans="1:26" ht="15" customHeight="1">
      <c r="A251" s="1"/>
      <c r="M251" t="s">
        <v>18</v>
      </c>
      <c r="Z251" t="str">
        <f t="shared" si="4"/>
        <v>Добавить территорию действия тарифа</v>
      </c>
    </row>
    <row r="252" spans="1:26" ht="15" customHeight="1">
      <c r="M252" t="s">
        <v>308</v>
      </c>
    </row>
    <row r="253" spans="1:26" ht="15" customHeight="1"/>
    <row r="254" spans="1:26" ht="15">
      <c r="A254" t="s">
        <v>276</v>
      </c>
    </row>
    <row r="255" spans="1:26" ht="15"/>
    <row r="256" spans="1:26" ht="15" customHeight="1"/>
    <row r="258" spans="1:6" ht="17.100000000000001" customHeight="1">
      <c r="A258" t="s">
        <v>275</v>
      </c>
    </row>
    <row r="260" spans="1:6" ht="17.100000000000001" customHeight="1">
      <c r="E260">
        <v>1</v>
      </c>
    </row>
    <row r="262" spans="1:6" ht="17.100000000000001" customHeight="1">
      <c r="A262" t="s">
        <v>276</v>
      </c>
    </row>
    <row r="264" spans="1:6" ht="17.100000000000001" customHeight="1">
      <c r="E264" t="s">
        <v>92</v>
      </c>
    </row>
    <row r="266" spans="1:6" ht="17.100000000000001" customHeight="1">
      <c r="A266" t="s">
        <v>277</v>
      </c>
    </row>
    <row r="268" spans="1:6" ht="17.100000000000001" customHeight="1">
      <c r="E268" t="s">
        <v>92</v>
      </c>
    </row>
    <row r="270" spans="1:6" ht="17.100000000000001" customHeight="1">
      <c r="A270" t="s">
        <v>304</v>
      </c>
      <c r="B270" t="s">
        <v>305</v>
      </c>
      <c r="C270" t="s">
        <v>306</v>
      </c>
    </row>
    <row r="272" spans="1:6" ht="20.100000000000001" customHeight="1">
      <c r="F272" t="s">
        <v>80</v>
      </c>
    </row>
    <row r="273" spans="5:6" ht="15">
      <c r="E273" t="s">
        <v>76</v>
      </c>
    </row>
    <row r="274" spans="5:6" ht="15">
      <c r="E274" t="s">
        <v>77</v>
      </c>
    </row>
    <row r="275" spans="5:6" ht="13.5" customHeight="1"/>
    <row r="276" spans="5:6" ht="20.100000000000001" customHeight="1">
      <c r="F276" t="s">
        <v>171</v>
      </c>
    </row>
    <row r="277" spans="5:6" ht="15">
      <c r="E277" t="s">
        <v>86</v>
      </c>
    </row>
    <row r="278" spans="5:6" ht="15">
      <c r="E278" t="s">
        <v>170</v>
      </c>
    </row>
    <row r="279" spans="5:6" ht="13.5" customHeight="1"/>
    <row r="280" spans="5:6" ht="20.100000000000001" customHeight="1">
      <c r="F280" t="s">
        <v>172</v>
      </c>
    </row>
    <row r="281" spans="5:6" ht="15">
      <c r="E281" t="s">
        <v>86</v>
      </c>
    </row>
    <row r="282" spans="5:6" ht="15">
      <c r="E282" t="s">
        <v>170</v>
      </c>
    </row>
    <row r="283" spans="5:6" ht="13.5" customHeight="1"/>
    <row r="284" spans="5:6" ht="20.100000000000001" customHeight="1">
      <c r="F284" t="s">
        <v>173</v>
      </c>
    </row>
    <row r="285" spans="5:6" ht="15">
      <c r="E285" t="s">
        <v>86</v>
      </c>
    </row>
    <row r="286" spans="5:6" ht="15">
      <c r="E286" t="s">
        <v>87</v>
      </c>
    </row>
    <row r="287" spans="5:6" ht="15">
      <c r="E287" t="s">
        <v>170</v>
      </c>
    </row>
    <row r="288" spans="5:6" ht="15">
      <c r="E288" t="s">
        <v>88</v>
      </c>
    </row>
    <row r="290" spans="1:18" ht="17.100000000000001" customHeight="1">
      <c r="A290" t="s">
        <v>325</v>
      </c>
    </row>
    <row r="292" spans="1:18" ht="15">
      <c r="A292" t="s">
        <v>49</v>
      </c>
      <c r="B292" t="s">
        <v>252</v>
      </c>
      <c r="M292" t="str">
        <f>IF(ISERROR(INDEX(kind_of_nameforms,MATCH(E292,kind_of_forms,0),1)),"",INDEX(kind_of_nameforms,MATCH(E292,kind_of_forms,0),1))</f>
        <v/>
      </c>
    </row>
    <row r="295" spans="1:18" ht="15">
      <c r="A295" t="s">
        <v>402</v>
      </c>
    </row>
    <row r="296" spans="1:18" ht="15"/>
    <row r="297" spans="1:18" ht="15" customHeight="1">
      <c r="B297" t="s">
        <v>403</v>
      </c>
      <c r="C297" s="1"/>
      <c r="D297" s="1">
        <v>1</v>
      </c>
      <c r="E297" s="1"/>
      <c r="G297">
        <v>0</v>
      </c>
      <c r="J297" t="s">
        <v>496</v>
      </c>
      <c r="M297">
        <f>mergeValue(H297)</f>
        <v>0</v>
      </c>
      <c r="P297" t="str">
        <f>IF(ISERROR(MATCH(Q297,MODesc,0)),"n","y")</f>
        <v>n</v>
      </c>
      <c r="R297" t="str">
        <f>K297&amp;"("&amp;L297&amp;")"</f>
        <v>()</v>
      </c>
    </row>
    <row r="298" spans="1:18" ht="15" customHeight="1">
      <c r="C298" s="1"/>
      <c r="D298" s="1"/>
      <c r="E298" s="1"/>
      <c r="H298" t="s">
        <v>401</v>
      </c>
    </row>
    <row r="299" spans="1:18" ht="15"/>
    <row r="300" spans="1:18" ht="15">
      <c r="A300" t="s">
        <v>404</v>
      </c>
    </row>
    <row r="301" spans="1:18" ht="15"/>
    <row r="302" spans="1:18" ht="15" customHeight="1">
      <c r="B302" t="s">
        <v>403</v>
      </c>
      <c r="C302" s="1"/>
      <c r="F302" s="1"/>
      <c r="G302" s="1">
        <v>0</v>
      </c>
      <c r="H302" s="1"/>
      <c r="J302" t="s">
        <v>496</v>
      </c>
      <c r="M302">
        <f>mergeValue(H302)</f>
        <v>0</v>
      </c>
      <c r="R302" t="str">
        <f>K302&amp;"("&amp;L302&amp;")"</f>
        <v>()</v>
      </c>
    </row>
    <row r="303" spans="1:18" ht="15" customHeight="1">
      <c r="C303" s="1"/>
      <c r="F303" s="1"/>
      <c r="G303" s="1"/>
      <c r="H303" s="1"/>
      <c r="K303" t="s">
        <v>4</v>
      </c>
    </row>
    <row r="304" spans="1:18" ht="15"/>
    <row r="305" spans="1:18" ht="15">
      <c r="A305" t="s">
        <v>405</v>
      </c>
    </row>
    <row r="306" spans="1:18" ht="15"/>
    <row r="307" spans="1:18" ht="15" customHeight="1">
      <c r="B307" t="s">
        <v>403</v>
      </c>
      <c r="J307">
        <v>0</v>
      </c>
      <c r="M307">
        <f>mergeValue(H307)</f>
        <v>0</v>
      </c>
      <c r="R307" t="str">
        <f>K307&amp;" ("&amp;L307&amp;")"</f>
        <v xml:space="preserve"> ()</v>
      </c>
    </row>
    <row r="309" spans="1:18" ht="15"/>
    <row r="310" spans="1:18" ht="15">
      <c r="A310" t="s">
        <v>444</v>
      </c>
    </row>
    <row r="311" spans="1:18" ht="15"/>
    <row r="312" spans="1:18" ht="20.100000000000001" customHeight="1"/>
    <row r="313" spans="1:18" ht="15"/>
    <row r="314" spans="1:18" ht="15"/>
    <row r="315" spans="1:18" ht="15">
      <c r="A315" t="s">
        <v>450</v>
      </c>
    </row>
    <row r="316" spans="1:18" ht="15"/>
    <row r="317" spans="1:18" ht="20.100000000000001" customHeight="1">
      <c r="F317" t="s">
        <v>449</v>
      </c>
      <c r="G317" t="s">
        <v>449</v>
      </c>
    </row>
    <row r="318" spans="1:18" ht="15"/>
    <row r="319" spans="1:18" ht="15"/>
    <row r="320" spans="1:18" ht="15">
      <c r="A320" t="s">
        <v>451</v>
      </c>
    </row>
    <row r="321" spans="1:8" ht="15"/>
    <row r="322" spans="1:8" ht="20.100000000000001" customHeight="1">
      <c r="F322" t="s">
        <v>449</v>
      </c>
      <c r="H322" t="s">
        <v>449</v>
      </c>
    </row>
    <row r="323" spans="1:8" ht="15"/>
    <row r="324" spans="1:8" ht="15"/>
    <row r="325" spans="1:8" ht="15">
      <c r="A325" t="s">
        <v>452</v>
      </c>
    </row>
    <row r="326" spans="1:8" ht="15"/>
    <row r="327" spans="1:8" ht="20.100000000000001" customHeight="1">
      <c r="E327">
        <f>E326</f>
        <v>0</v>
      </c>
      <c r="F327" t="s">
        <v>449</v>
      </c>
      <c r="H327" t="s">
        <v>449</v>
      </c>
    </row>
    <row r="328" spans="1:8" ht="15"/>
    <row r="330" spans="1:8" ht="15">
      <c r="A330" t="s">
        <v>453</v>
      </c>
    </row>
    <row r="331" spans="1:8" ht="15"/>
    <row r="332" spans="1:8" ht="20.100000000000001" customHeight="1">
      <c r="E332">
        <f>E331</f>
        <v>0</v>
      </c>
      <c r="F332" t="s">
        <v>449</v>
      </c>
      <c r="H332" t="s">
        <v>449</v>
      </c>
    </row>
    <row r="335" spans="1:8" ht="17.100000000000001" customHeight="1">
      <c r="A335" t="s">
        <v>484</v>
      </c>
    </row>
    <row r="337" spans="1:9" ht="15">
      <c r="A337" s="1">
        <v>1</v>
      </c>
      <c r="F337" t="str">
        <f>"2." &amp;mergeValue(A337)</f>
        <v>2.1</v>
      </c>
      <c r="G337" t="s">
        <v>473</v>
      </c>
      <c r="I337" t="s">
        <v>568</v>
      </c>
    </row>
    <row r="338" spans="1:9" ht="15">
      <c r="A338" s="1"/>
      <c r="F338" t="str">
        <f>"3." &amp;mergeValue(A338)</f>
        <v>3.1</v>
      </c>
      <c r="G338" t="s">
        <v>474</v>
      </c>
      <c r="I338" t="s">
        <v>566</v>
      </c>
    </row>
    <row r="339" spans="1:9" ht="15">
      <c r="A339" s="1"/>
      <c r="F339" t="str">
        <f>"4."&amp;mergeValue(A339)</f>
        <v>4.1</v>
      </c>
      <c r="G339" t="s">
        <v>475</v>
      </c>
      <c r="H339" t="s">
        <v>449</v>
      </c>
    </row>
    <row r="340" spans="1:9" ht="15">
      <c r="A340" s="1"/>
      <c r="B340" s="1">
        <v>1</v>
      </c>
      <c r="F340" t="str">
        <f>"4."&amp;mergeValue(A340) &amp;"."&amp;mergeValue(B340)</f>
        <v>4.1.1</v>
      </c>
      <c r="G340" t="s">
        <v>570</v>
      </c>
      <c r="H340" t="str">
        <f>IF(region_name="","",region_name)</f>
        <v>Ставропольский край</v>
      </c>
      <c r="I340" t="s">
        <v>478</v>
      </c>
    </row>
    <row r="341" spans="1:9" ht="15">
      <c r="A341" s="1"/>
      <c r="B341" s="1"/>
      <c r="C341" s="1">
        <v>1</v>
      </c>
      <c r="F341" t="str">
        <f>"4."&amp;mergeValue(A341) &amp;"."&amp;mergeValue(B341)&amp;"."&amp;mergeValue(C341)</f>
        <v>4.1.1.1</v>
      </c>
      <c r="G341" t="s">
        <v>476</v>
      </c>
      <c r="I341" t="s">
        <v>479</v>
      </c>
    </row>
    <row r="342" spans="1:9" ht="33.75" customHeight="1">
      <c r="A342" s="1"/>
      <c r="B342" s="1"/>
      <c r="C342" s="1"/>
      <c r="D342">
        <v>1</v>
      </c>
      <c r="F342" t="str">
        <f>"4."&amp;mergeValue(A342) &amp;"."&amp;mergeValue(B342)&amp;"."&amp;mergeValue(C342)&amp;"."&amp;mergeValue(D342)</f>
        <v>4.1.1.1.1</v>
      </c>
      <c r="G342" t="s">
        <v>477</v>
      </c>
      <c r="I342" s="1" t="s">
        <v>569</v>
      </c>
    </row>
    <row r="343" spans="1:9" ht="15">
      <c r="A343" s="1"/>
      <c r="B343" s="1"/>
      <c r="C343" s="1"/>
      <c r="G343" t="s">
        <v>4</v>
      </c>
      <c r="I343" s="1"/>
    </row>
    <row r="344" spans="1:9" ht="15">
      <c r="A344" s="1"/>
      <c r="B344" s="1"/>
      <c r="G344" t="s">
        <v>401</v>
      </c>
    </row>
    <row r="345" spans="1:9" ht="15">
      <c r="A345" s="1"/>
      <c r="G345" t="s">
        <v>483</v>
      </c>
    </row>
    <row r="346" spans="1:9" ht="15">
      <c r="G346" t="s">
        <v>482</v>
      </c>
    </row>
    <row r="349" spans="1:9" ht="17.100000000000001" customHeight="1">
      <c r="A349" t="s">
        <v>701</v>
      </c>
    </row>
    <row r="354" spans="1:12" ht="17.100000000000001" customHeight="1">
      <c r="A354" t="s">
        <v>702</v>
      </c>
    </row>
    <row r="356" spans="1:12" ht="17.100000000000001" customHeight="1">
      <c r="D356" s="1"/>
      <c r="E356" s="1"/>
      <c r="F356" s="1"/>
      <c r="K356" t="s">
        <v>449</v>
      </c>
      <c r="L356" s="1" t="s">
        <v>703</v>
      </c>
    </row>
    <row r="357" spans="1:12" ht="17.100000000000001" customHeight="1">
      <c r="D357" s="1"/>
      <c r="E357" s="1"/>
      <c r="F357" s="1"/>
      <c r="H357" t="s">
        <v>274</v>
      </c>
      <c r="L357" s="1"/>
    </row>
    <row r="360" spans="1:12" ht="17.100000000000001" customHeight="1">
      <c r="A360" t="s">
        <v>704</v>
      </c>
    </row>
    <row r="362" spans="1:12" ht="17.100000000000001" customHeight="1">
      <c r="D362" s="1"/>
      <c r="E362" s="1"/>
      <c r="F362" s="1"/>
      <c r="K362" t="s">
        <v>449</v>
      </c>
      <c r="L362" s="1" t="s">
        <v>703</v>
      </c>
    </row>
    <row r="363" spans="1:12" ht="17.100000000000001" customHeight="1">
      <c r="D363" s="1"/>
      <c r="E363" s="1"/>
      <c r="F363" s="1"/>
      <c r="H363" t="s">
        <v>274</v>
      </c>
      <c r="L363" s="1"/>
    </row>
    <row r="366" spans="1:12" ht="17.100000000000001" customHeight="1">
      <c r="A366" t="s">
        <v>705</v>
      </c>
    </row>
    <row r="368" spans="1:12" ht="17.100000000000001" customHeight="1">
      <c r="K368" t="s">
        <v>449</v>
      </c>
    </row>
    <row r="371" spans="1:11" ht="17.100000000000001" customHeight="1">
      <c r="A371" t="s">
        <v>706</v>
      </c>
    </row>
    <row r="373" spans="1:11" ht="17.100000000000001" customHeight="1">
      <c r="K373" t="s">
        <v>449</v>
      </c>
    </row>
  </sheetData>
  <sheetProtection formatColumns="0" formatRows="0"/>
  <dataConsolidate/>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0"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I54"/>
  <sheetViews>
    <sheetView showGridLines="0" topLeftCell="D13" workbookViewId="0">
      <selection activeCell="F46" sqref="F46"/>
    </sheetView>
  </sheetViews>
  <sheetFormatPr defaultRowHeight="15"/>
  <cols>
    <col min="1" max="2" width="10.7109375" hidden="1" customWidth="1"/>
    <col min="3" max="3" width="3.7109375" hidden="1" customWidth="1"/>
    <col min="4" max="4" width="1.7109375" customWidth="1"/>
    <col min="5" max="5" width="55.28515625" customWidth="1"/>
    <col min="6" max="6" width="50.7109375" customWidth="1"/>
    <col min="7" max="7" width="3.7109375" customWidth="1"/>
    <col min="10" max="10" width="30" customWidth="1"/>
  </cols>
  <sheetData>
    <row r="1" spans="5:6" ht="3" customHeight="1">
      <c r="F1">
        <v>30479236</v>
      </c>
    </row>
    <row r="2" spans="5:6">
      <c r="E2" t="str">
        <f>"Код шаблона: " &amp; GetCode()</f>
        <v>Код шаблона: FAS.JKH.OPEN.INFO.REQUEST.WARM</v>
      </c>
    </row>
    <row r="3" spans="5:6">
      <c r="E3" t="str">
        <f>"Версия " &amp; GetVersion()</f>
        <v>Версия 1.0.2</v>
      </c>
    </row>
    <row r="5" spans="5:6" ht="39" customHeight="1">
      <c r="E5" s="1" t="s">
        <v>755</v>
      </c>
      <c r="F5" s="1"/>
    </row>
    <row r="7" spans="5:6">
      <c r="E7" t="s">
        <v>51</v>
      </c>
      <c r="F7" t="s">
        <v>159</v>
      </c>
    </row>
    <row r="9" spans="5:6">
      <c r="E9" t="s">
        <v>456</v>
      </c>
      <c r="F9" t="s">
        <v>84</v>
      </c>
    </row>
    <row r="11" spans="5:6">
      <c r="E11" t="s">
        <v>454</v>
      </c>
      <c r="F11" t="s">
        <v>1178</v>
      </c>
    </row>
    <row r="12" spans="5:6">
      <c r="E12" t="s">
        <v>455</v>
      </c>
      <c r="F12" t="s">
        <v>1179</v>
      </c>
    </row>
    <row r="14" spans="5:6">
      <c r="E14" t="s">
        <v>367</v>
      </c>
      <c r="F14" t="s">
        <v>41</v>
      </c>
    </row>
    <row r="15" spans="5:6" hidden="1">
      <c r="E15" t="s">
        <v>298</v>
      </c>
      <c r="F15" t="s">
        <v>762</v>
      </c>
    </row>
    <row r="16" spans="5:6" hidden="1">
      <c r="E16" t="s">
        <v>573</v>
      </c>
    </row>
    <row r="17" spans="5:6">
      <c r="F17" t="s">
        <v>679</v>
      </c>
    </row>
    <row r="18" spans="5:6" hidden="1"/>
    <row r="19" spans="5:6">
      <c r="E19" t="s">
        <v>677</v>
      </c>
      <c r="F19" t="s">
        <v>1529</v>
      </c>
    </row>
    <row r="20" spans="5:6">
      <c r="E20" t="s">
        <v>678</v>
      </c>
      <c r="F20" t="s">
        <v>1530</v>
      </c>
    </row>
    <row r="21" spans="5:6" hidden="1"/>
    <row r="22" spans="5:6" hidden="1">
      <c r="F22" t="s">
        <v>580</v>
      </c>
    </row>
    <row r="23" spans="5:6" hidden="1"/>
    <row r="24" spans="5:6" hidden="1">
      <c r="E24" t="s">
        <v>680</v>
      </c>
    </row>
    <row r="25" spans="5:6" hidden="1">
      <c r="E25" t="s">
        <v>681</v>
      </c>
    </row>
    <row r="26" spans="5:6" hidden="1"/>
    <row r="27" spans="5:6" ht="35.1" customHeight="1"/>
    <row r="28" spans="5:6">
      <c r="E28" t="s">
        <v>169</v>
      </c>
      <c r="F28" t="s">
        <v>84</v>
      </c>
    </row>
    <row r="29" spans="5:6">
      <c r="E29" t="s">
        <v>78</v>
      </c>
      <c r="F29" t="s">
        <v>1378</v>
      </c>
    </row>
    <row r="30" spans="5:6" hidden="1">
      <c r="E30" t="s">
        <v>202</v>
      </c>
    </row>
    <row r="31" spans="5:6">
      <c r="E31" t="s">
        <v>52</v>
      </c>
      <c r="F31" t="s">
        <v>1379</v>
      </c>
    </row>
    <row r="32" spans="5:6">
      <c r="E32" t="s">
        <v>53</v>
      </c>
      <c r="F32" t="s">
        <v>1376</v>
      </c>
    </row>
    <row r="34" spans="4:6">
      <c r="E34" t="s">
        <v>637</v>
      </c>
      <c r="F34" t="s">
        <v>639</v>
      </c>
    </row>
    <row r="36" spans="4:6">
      <c r="E36" t="s">
        <v>242</v>
      </c>
      <c r="F36" t="s">
        <v>203</v>
      </c>
    </row>
    <row r="37" spans="4:6" hidden="1"/>
    <row r="38" spans="4:6" hidden="1"/>
    <row r="40" spans="4:6">
      <c r="E40" t="s">
        <v>523</v>
      </c>
      <c r="F40" t="s">
        <v>1531</v>
      </c>
    </row>
    <row r="41" spans="4:6">
      <c r="E41" t="s">
        <v>524</v>
      </c>
      <c r="F41" t="s">
        <v>1532</v>
      </c>
    </row>
    <row r="42" spans="4:6">
      <c r="F42" t="s">
        <v>556</v>
      </c>
    </row>
    <row r="43" spans="4:6">
      <c r="E43" t="s">
        <v>86</v>
      </c>
      <c r="F43" t="s">
        <v>1533</v>
      </c>
    </row>
    <row r="44" spans="4:6">
      <c r="E44" t="s">
        <v>87</v>
      </c>
      <c r="F44" t="s">
        <v>1534</v>
      </c>
    </row>
    <row r="45" spans="4:6">
      <c r="E45" t="s">
        <v>557</v>
      </c>
      <c r="F45" t="s">
        <v>1535</v>
      </c>
    </row>
    <row r="46" spans="4:6">
      <c r="E46" t="s">
        <v>558</v>
      </c>
      <c r="F46" t="s">
        <v>1536</v>
      </c>
    </row>
    <row r="47" spans="4:6" ht="3" customHeight="1"/>
    <row r="48" spans="4:6" ht="69" customHeight="1">
      <c r="D48" t="s">
        <v>756</v>
      </c>
      <c r="E48" s="1" t="s">
        <v>754</v>
      </c>
      <c r="F48" s="1"/>
    </row>
    <row r="54" spans="5:9">
      <c r="E54" s="1"/>
      <c r="F54" s="1"/>
      <c r="G54" s="1"/>
      <c r="H54" s="1"/>
      <c r="I54" s="1"/>
    </row>
  </sheetData>
  <sheetProtection sheet="1" objects="1" scenarios="1" formatColumns="0" formatRows="0"/>
  <dataConsolidate leftLabels="1" link="1"/>
  <mergeCells count="3">
    <mergeCell ref="E5:F5"/>
    <mergeCell ref="E54:I54"/>
    <mergeCell ref="E48:F48"/>
  </mergeCells>
  <phoneticPr fontId="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workbookViewId="0"/>
  </sheetViews>
  <sheetFormatPr defaultRowHeight="15"/>
  <cols>
    <col min="1" max="1" width="32.5703125" customWidth="1"/>
    <col min="4" max="6" width="26.5703125" customWidth="1"/>
    <col min="7" max="7" width="31.42578125" customWidth="1"/>
    <col min="8" max="8" width="40.85546875" customWidth="1"/>
    <col min="9" max="9" width="14.5703125" customWidth="1"/>
    <col min="10" max="10" width="26.85546875" customWidth="1"/>
    <col min="11" max="11" width="50" customWidth="1"/>
    <col min="12" max="13" width="10.7109375" customWidth="1"/>
    <col min="14" max="14" width="55.140625" customWidth="1"/>
    <col min="15" max="15" width="31.85546875" customWidth="1"/>
    <col min="16" max="16" width="23.85546875" customWidth="1"/>
    <col min="17" max="17" width="46.5703125" customWidth="1"/>
    <col min="18" max="18" width="24" bestFit="1" customWidth="1"/>
    <col min="19" max="19" width="20.5703125" customWidth="1"/>
    <col min="20" max="20" width="22" customWidth="1"/>
    <col min="21" max="22" width="26.42578125" customWidth="1"/>
    <col min="23" max="23" width="8.28515625" hidden="1" customWidth="1"/>
    <col min="24" max="24" width="59.7109375" customWidth="1"/>
    <col min="25" max="25" width="49.140625" customWidth="1"/>
    <col min="26" max="26" width="11.140625" customWidth="1"/>
    <col min="27" max="30" width="29" customWidth="1"/>
    <col min="32" max="32" width="34.7109375" customWidth="1"/>
    <col min="34" max="35" width="34.42578125" customWidth="1"/>
    <col min="37" max="37" width="24.5703125" customWidth="1"/>
    <col min="39" max="39" width="26.140625" customWidth="1"/>
    <col min="40" max="40" width="1.7109375" customWidth="1"/>
    <col min="42" max="43" width="47.85546875" customWidth="1"/>
    <col min="44" max="44" width="1.7109375" customWidth="1"/>
    <col min="45" max="45" width="21.42578125" customWidth="1"/>
    <col min="46" max="46" width="1.7109375" customWidth="1"/>
    <col min="47" max="47" width="31.28515625" bestFit="1" customWidth="1"/>
    <col min="48" max="48" width="1.7109375" customWidth="1"/>
    <col min="51" max="51" width="3.7109375" customWidth="1"/>
    <col min="52" max="52" width="20" customWidth="1"/>
    <col min="53" max="53" width="42.85546875" bestFit="1" customWidth="1"/>
    <col min="54" max="54" width="3.7109375" customWidth="1"/>
    <col min="55" max="55" width="55" customWidth="1"/>
  </cols>
  <sheetData>
    <row r="1" spans="1:55" ht="43.5" customHeight="1">
      <c r="A1" t="s">
        <v>66</v>
      </c>
      <c r="B1" t="s">
        <v>360</v>
      </c>
      <c r="C1" t="s">
        <v>85</v>
      </c>
      <c r="D1" t="s">
        <v>82</v>
      </c>
      <c r="E1" t="s">
        <v>184</v>
      </c>
      <c r="F1" t="s">
        <v>224</v>
      </c>
      <c r="G1" t="s">
        <v>201</v>
      </c>
      <c r="H1" t="s">
        <v>205</v>
      </c>
      <c r="I1" t="s">
        <v>223</v>
      </c>
      <c r="J1" t="s">
        <v>240</v>
      </c>
      <c r="K1" t="s">
        <v>244</v>
      </c>
      <c r="N1" t="s">
        <v>280</v>
      </c>
      <c r="O1" t="s">
        <v>271</v>
      </c>
      <c r="P1" t="s">
        <v>295</v>
      </c>
      <c r="Q1" t="s">
        <v>338</v>
      </c>
      <c r="R1" t="s">
        <v>20</v>
      </c>
      <c r="S1" t="s">
        <v>28</v>
      </c>
      <c r="T1" t="s">
        <v>34</v>
      </c>
      <c r="U1" t="s">
        <v>39</v>
      </c>
      <c r="W1" t="s">
        <v>324</v>
      </c>
      <c r="X1" t="s">
        <v>293</v>
      </c>
      <c r="Y1" t="s">
        <v>307</v>
      </c>
      <c r="AA1" t="s">
        <v>361</v>
      </c>
      <c r="AC1" t="s">
        <v>362</v>
      </c>
      <c r="AF1" t="s">
        <v>335</v>
      </c>
      <c r="AH1" t="s">
        <v>336</v>
      </c>
      <c r="AI1" t="s">
        <v>337</v>
      </c>
      <c r="AK1" t="s">
        <v>352</v>
      </c>
      <c r="AM1" t="s">
        <v>353</v>
      </c>
      <c r="AP1" t="s">
        <v>369</v>
      </c>
      <c r="AQ1" t="s">
        <v>368</v>
      </c>
      <c r="AS1" t="s">
        <v>374</v>
      </c>
      <c r="AU1" t="s">
        <v>382</v>
      </c>
      <c r="AW1" t="s">
        <v>525</v>
      </c>
      <c r="AX1" t="s">
        <v>526</v>
      </c>
      <c r="AZ1" s="1" t="s">
        <v>559</v>
      </c>
      <c r="BA1" s="1"/>
      <c r="BC1" t="s">
        <v>638</v>
      </c>
    </row>
    <row r="2" spans="1:55">
      <c r="A2" t="s">
        <v>100</v>
      </c>
      <c r="B2">
        <v>2000</v>
      </c>
      <c r="C2">
        <v>2013</v>
      </c>
      <c r="D2" t="s">
        <v>83</v>
      </c>
      <c r="E2" t="s">
        <v>185</v>
      </c>
      <c r="F2" t="s">
        <v>225</v>
      </c>
      <c r="G2" t="s">
        <v>199</v>
      </c>
      <c r="H2" t="s">
        <v>203</v>
      </c>
      <c r="I2" t="s">
        <v>92</v>
      </c>
      <c r="J2" t="s">
        <v>241</v>
      </c>
      <c r="K2" t="s">
        <v>245</v>
      </c>
      <c r="L2" t="s">
        <v>245</v>
      </c>
      <c r="M2">
        <v>1</v>
      </c>
      <c r="N2" t="s">
        <v>284</v>
      </c>
      <c r="O2" t="s">
        <v>605</v>
      </c>
      <c r="P2" t="s">
        <v>41</v>
      </c>
      <c r="Q2" t="s">
        <v>3</v>
      </c>
      <c r="R2" t="s">
        <v>23</v>
      </c>
      <c r="S2" t="s">
        <v>25</v>
      </c>
      <c r="T2" t="s">
        <v>29</v>
      </c>
      <c r="U2" t="s">
        <v>35</v>
      </c>
      <c r="V2">
        <v>1</v>
      </c>
      <c r="X2" t="s">
        <v>581</v>
      </c>
      <c r="Y2" t="s">
        <v>729</v>
      </c>
      <c r="AA2" t="s">
        <v>631</v>
      </c>
      <c r="AB2" t="s">
        <v>631</v>
      </c>
      <c r="AC2" t="s">
        <v>309</v>
      </c>
      <c r="AD2" t="s">
        <v>309</v>
      </c>
      <c r="AF2" t="s">
        <v>35</v>
      </c>
      <c r="AH2" t="s">
        <v>340</v>
      </c>
      <c r="AI2" t="s">
        <v>340</v>
      </c>
      <c r="AK2" t="s">
        <v>344</v>
      </c>
      <c r="AM2" t="s">
        <v>354</v>
      </c>
      <c r="AP2" t="s">
        <v>581</v>
      </c>
      <c r="AQ2" t="s">
        <v>673</v>
      </c>
      <c r="AS2" t="s">
        <v>372</v>
      </c>
      <c r="AU2" t="s">
        <v>375</v>
      </c>
      <c r="AW2" t="s">
        <v>527</v>
      </c>
      <c r="AX2" t="s">
        <v>527</v>
      </c>
      <c r="AZ2" t="s">
        <v>560</v>
      </c>
      <c r="BA2" t="s">
        <v>561</v>
      </c>
      <c r="BC2" t="s">
        <v>639</v>
      </c>
    </row>
    <row r="3" spans="1:55">
      <c r="A3" t="s">
        <v>101</v>
      </c>
      <c r="B3">
        <v>2001</v>
      </c>
      <c r="C3">
        <v>2014</v>
      </c>
      <c r="D3" t="s">
        <v>84</v>
      </c>
      <c r="E3" t="s">
        <v>186</v>
      </c>
      <c r="F3" t="s">
        <v>226</v>
      </c>
      <c r="G3" t="s">
        <v>200</v>
      </c>
      <c r="H3" t="s">
        <v>204</v>
      </c>
      <c r="I3" t="s">
        <v>48</v>
      </c>
      <c r="J3" t="s">
        <v>281</v>
      </c>
      <c r="K3" t="s">
        <v>247</v>
      </c>
      <c r="L3" t="s">
        <v>247</v>
      </c>
      <c r="M3">
        <v>2</v>
      </c>
      <c r="N3" t="s">
        <v>258</v>
      </c>
      <c r="O3" t="s">
        <v>606</v>
      </c>
      <c r="P3" t="s">
        <v>42</v>
      </c>
      <c r="Q3" t="s">
        <v>300</v>
      </c>
      <c r="R3" t="s">
        <v>302</v>
      </c>
      <c r="S3" t="s">
        <v>26</v>
      </c>
      <c r="T3" t="s">
        <v>30</v>
      </c>
      <c r="U3" t="s">
        <v>36</v>
      </c>
      <c r="V3">
        <v>2</v>
      </c>
      <c r="X3" t="s">
        <v>673</v>
      </c>
      <c r="Y3" t="s">
        <v>729</v>
      </c>
      <c r="AA3" t="s">
        <v>632</v>
      </c>
      <c r="AB3" t="s">
        <v>632</v>
      </c>
      <c r="AC3" t="s">
        <v>310</v>
      </c>
      <c r="AD3" t="s">
        <v>310</v>
      </c>
      <c r="AF3" t="s">
        <v>36</v>
      </c>
      <c r="AH3" t="s">
        <v>363</v>
      </c>
      <c r="AI3" t="s">
        <v>342</v>
      </c>
      <c r="AK3" t="s">
        <v>345</v>
      </c>
      <c r="AM3" t="s">
        <v>355</v>
      </c>
      <c r="AP3" t="s">
        <v>674</v>
      </c>
      <c r="AQ3" t="s">
        <v>582</v>
      </c>
      <c r="AS3" t="s">
        <v>373</v>
      </c>
      <c r="AU3" t="s">
        <v>376</v>
      </c>
      <c r="AW3" t="s">
        <v>528</v>
      </c>
      <c r="AX3" t="s">
        <v>528</v>
      </c>
      <c r="AZ3" t="s">
        <v>697</v>
      </c>
      <c r="BA3" t="s">
        <v>696</v>
      </c>
      <c r="BC3" t="s">
        <v>640</v>
      </c>
    </row>
    <row r="4" spans="1:55">
      <c r="A4" t="s">
        <v>102</v>
      </c>
      <c r="B4">
        <v>2002</v>
      </c>
      <c r="C4">
        <v>2015</v>
      </c>
      <c r="E4" t="s">
        <v>187</v>
      </c>
      <c r="F4" t="s">
        <v>227</v>
      </c>
      <c r="H4" t="s">
        <v>2</v>
      </c>
      <c r="I4" t="s">
        <v>49</v>
      </c>
      <c r="J4" t="s">
        <v>282</v>
      </c>
      <c r="K4" t="s">
        <v>248</v>
      </c>
      <c r="L4" t="s">
        <v>248</v>
      </c>
      <c r="M4">
        <v>3</v>
      </c>
      <c r="N4" t="s">
        <v>285</v>
      </c>
      <c r="O4" t="s">
        <v>607</v>
      </c>
      <c r="Q4" t="s">
        <v>22</v>
      </c>
      <c r="R4" t="s">
        <v>759</v>
      </c>
      <c r="S4" t="s">
        <v>27</v>
      </c>
      <c r="T4" t="s">
        <v>31</v>
      </c>
      <c r="U4" t="s">
        <v>37</v>
      </c>
      <c r="V4">
        <v>3</v>
      </c>
      <c r="AC4" t="s">
        <v>311</v>
      </c>
      <c r="AD4" t="s">
        <v>311</v>
      </c>
      <c r="AF4" t="s">
        <v>37</v>
      </c>
      <c r="AH4" t="s">
        <v>366</v>
      </c>
      <c r="AK4" t="s">
        <v>346</v>
      </c>
      <c r="AM4" t="s">
        <v>356</v>
      </c>
      <c r="AP4" t="s">
        <v>673</v>
      </c>
      <c r="AQ4" t="s">
        <v>583</v>
      </c>
      <c r="AS4" t="s">
        <v>343</v>
      </c>
      <c r="AU4" t="s">
        <v>377</v>
      </c>
      <c r="AW4" t="s">
        <v>529</v>
      </c>
      <c r="AX4" t="s">
        <v>529</v>
      </c>
      <c r="AZ4" t="s">
        <v>709</v>
      </c>
      <c r="BA4" t="s">
        <v>708</v>
      </c>
      <c r="BC4" t="s">
        <v>641</v>
      </c>
    </row>
    <row r="5" spans="1:55">
      <c r="A5" t="s">
        <v>103</v>
      </c>
      <c r="B5">
        <v>2003</v>
      </c>
      <c r="C5">
        <v>2016</v>
      </c>
      <c r="E5" t="s">
        <v>188</v>
      </c>
      <c r="F5" t="s">
        <v>228</v>
      </c>
      <c r="I5" t="s">
        <v>50</v>
      </c>
      <c r="K5" t="s">
        <v>246</v>
      </c>
      <c r="L5" t="s">
        <v>246</v>
      </c>
      <c r="M5">
        <v>4</v>
      </c>
      <c r="N5" t="s">
        <v>286</v>
      </c>
      <c r="O5" t="s">
        <v>608</v>
      </c>
      <c r="Q5" t="s">
        <v>301</v>
      </c>
      <c r="R5" t="s">
        <v>303</v>
      </c>
      <c r="T5" t="s">
        <v>32</v>
      </c>
      <c r="U5" t="s">
        <v>38</v>
      </c>
      <c r="V5">
        <v>4</v>
      </c>
      <c r="X5" t="s">
        <v>582</v>
      </c>
      <c r="Y5" t="s">
        <v>730</v>
      </c>
      <c r="Z5">
        <v>1</v>
      </c>
      <c r="AF5" t="s">
        <v>326</v>
      </c>
      <c r="AH5" t="s">
        <v>364</v>
      </c>
      <c r="AK5" t="s">
        <v>347</v>
      </c>
      <c r="AM5" t="s">
        <v>357</v>
      </c>
      <c r="AP5" t="s">
        <v>582</v>
      </c>
      <c r="AQ5" t="s">
        <v>584</v>
      </c>
      <c r="AU5" t="s">
        <v>378</v>
      </c>
      <c r="AW5" t="s">
        <v>530</v>
      </c>
      <c r="AX5" t="s">
        <v>530</v>
      </c>
      <c r="AZ5" t="s">
        <v>724</v>
      </c>
      <c r="BA5" t="s">
        <v>723</v>
      </c>
      <c r="BC5" t="s">
        <v>642</v>
      </c>
    </row>
    <row r="6" spans="1:55">
      <c r="A6" t="s">
        <v>104</v>
      </c>
      <c r="B6">
        <v>2004</v>
      </c>
      <c r="C6">
        <v>2017</v>
      </c>
      <c r="E6" t="s">
        <v>189</v>
      </c>
      <c r="G6" t="s">
        <v>290</v>
      </c>
      <c r="H6" t="s">
        <v>257</v>
      </c>
      <c r="I6" t="s">
        <v>67</v>
      </c>
      <c r="J6" t="s">
        <v>263</v>
      </c>
      <c r="N6" t="s">
        <v>287</v>
      </c>
      <c r="O6" t="s">
        <v>609</v>
      </c>
      <c r="R6" t="s">
        <v>3</v>
      </c>
      <c r="T6" t="s">
        <v>33</v>
      </c>
      <c r="U6" t="s">
        <v>326</v>
      </c>
      <c r="V6">
        <v>5</v>
      </c>
      <c r="X6" t="s">
        <v>583</v>
      </c>
      <c r="Y6" t="s">
        <v>737</v>
      </c>
      <c r="AH6" t="s">
        <v>365</v>
      </c>
      <c r="AK6" t="s">
        <v>348</v>
      </c>
      <c r="AM6" t="s">
        <v>358</v>
      </c>
      <c r="AP6" t="s">
        <v>583</v>
      </c>
      <c r="AQ6" t="s">
        <v>585</v>
      </c>
      <c r="AU6" t="s">
        <v>379</v>
      </c>
      <c r="AW6" t="s">
        <v>531</v>
      </c>
      <c r="AX6" t="s">
        <v>531</v>
      </c>
      <c r="AZ6" t="s">
        <v>725</v>
      </c>
      <c r="BA6" t="s">
        <v>731</v>
      </c>
    </row>
    <row r="7" spans="1:55">
      <c r="A7" t="s">
        <v>105</v>
      </c>
      <c r="B7">
        <v>2005</v>
      </c>
      <c r="E7" t="s">
        <v>190</v>
      </c>
      <c r="G7" t="s">
        <v>254</v>
      </c>
      <c r="H7" t="s">
        <v>256</v>
      </c>
      <c r="I7" t="s">
        <v>68</v>
      </c>
      <c r="J7" t="s">
        <v>283</v>
      </c>
      <c r="N7" t="s">
        <v>288</v>
      </c>
      <c r="O7" t="s">
        <v>610</v>
      </c>
      <c r="U7" t="s">
        <v>84</v>
      </c>
      <c r="V7" t="s">
        <v>68</v>
      </c>
      <c r="X7" t="s">
        <v>584</v>
      </c>
      <c r="Y7" t="s">
        <v>730</v>
      </c>
      <c r="AH7" t="s">
        <v>341</v>
      </c>
      <c r="AK7" t="s">
        <v>349</v>
      </c>
      <c r="AM7" t="s">
        <v>359</v>
      </c>
      <c r="AP7" t="s">
        <v>584</v>
      </c>
      <c r="AQ7" t="s">
        <v>588</v>
      </c>
      <c r="AU7" t="s">
        <v>380</v>
      </c>
      <c r="AW7" t="s">
        <v>532</v>
      </c>
      <c r="AX7" t="s">
        <v>532</v>
      </c>
      <c r="AZ7" t="s">
        <v>726</v>
      </c>
      <c r="BA7" t="s">
        <v>736</v>
      </c>
    </row>
    <row r="8" spans="1:55">
      <c r="A8" t="s">
        <v>106</v>
      </c>
      <c r="B8">
        <v>2006</v>
      </c>
      <c r="E8" t="s">
        <v>191</v>
      </c>
      <c r="G8" t="s">
        <v>255</v>
      </c>
      <c r="H8" t="s">
        <v>262</v>
      </c>
      <c r="I8" t="s">
        <v>182</v>
      </c>
      <c r="J8" t="s">
        <v>279</v>
      </c>
      <c r="N8" t="s">
        <v>289</v>
      </c>
      <c r="O8" t="s">
        <v>611</v>
      </c>
      <c r="V8" t="s">
        <v>182</v>
      </c>
      <c r="X8" t="s">
        <v>585</v>
      </c>
      <c r="Y8" t="s">
        <v>730</v>
      </c>
      <c r="AK8" t="s">
        <v>350</v>
      </c>
      <c r="AP8" t="s">
        <v>585</v>
      </c>
      <c r="AQ8" t="s">
        <v>587</v>
      </c>
      <c r="AU8" t="s">
        <v>381</v>
      </c>
      <c r="AW8" t="s">
        <v>533</v>
      </c>
      <c r="AX8" t="s">
        <v>533</v>
      </c>
      <c r="AZ8" t="s">
        <v>727</v>
      </c>
      <c r="BA8" t="s">
        <v>746</v>
      </c>
    </row>
    <row r="9" spans="1:55">
      <c r="A9" t="s">
        <v>107</v>
      </c>
      <c r="B9">
        <v>2007</v>
      </c>
      <c r="E9" t="s">
        <v>192</v>
      </c>
      <c r="G9" t="s">
        <v>262</v>
      </c>
      <c r="I9" t="s">
        <v>183</v>
      </c>
      <c r="O9" t="s">
        <v>612</v>
      </c>
      <c r="V9" t="s">
        <v>183</v>
      </c>
      <c r="X9" t="s">
        <v>586</v>
      </c>
      <c r="Y9" t="s">
        <v>729</v>
      </c>
      <c r="Z9">
        <v>1</v>
      </c>
      <c r="AK9" t="s">
        <v>351</v>
      </c>
      <c r="AP9" t="s">
        <v>588</v>
      </c>
      <c r="AQ9" t="s">
        <v>586</v>
      </c>
      <c r="AW9" t="s">
        <v>534</v>
      </c>
      <c r="AX9" t="s">
        <v>534</v>
      </c>
      <c r="AZ9" t="s">
        <v>728</v>
      </c>
      <c r="BA9" t="s">
        <v>743</v>
      </c>
    </row>
    <row r="10" spans="1:55">
      <c r="A10" t="s">
        <v>108</v>
      </c>
      <c r="B10">
        <v>2008</v>
      </c>
      <c r="E10" t="s">
        <v>193</v>
      </c>
      <c r="I10" t="s">
        <v>207</v>
      </c>
      <c r="O10" t="s">
        <v>613</v>
      </c>
      <c r="V10" t="s">
        <v>207</v>
      </c>
      <c r="X10" t="s">
        <v>587</v>
      </c>
      <c r="Y10" t="s">
        <v>742</v>
      </c>
      <c r="AP10" t="s">
        <v>587</v>
      </c>
      <c r="AQ10" t="s">
        <v>581</v>
      </c>
      <c r="AW10" t="s">
        <v>535</v>
      </c>
      <c r="AX10" t="s">
        <v>535</v>
      </c>
    </row>
    <row r="11" spans="1:55">
      <c r="A11" t="s">
        <v>109</v>
      </c>
      <c r="B11">
        <v>2009</v>
      </c>
      <c r="E11" t="s">
        <v>194</v>
      </c>
      <c r="I11" t="s">
        <v>208</v>
      </c>
      <c r="O11" t="s">
        <v>614</v>
      </c>
      <c r="V11" t="s">
        <v>208</v>
      </c>
      <c r="X11" t="s">
        <v>588</v>
      </c>
      <c r="Y11" t="s">
        <v>741</v>
      </c>
      <c r="AP11" t="s">
        <v>586</v>
      </c>
      <c r="AW11" t="s">
        <v>536</v>
      </c>
      <c r="AX11" t="s">
        <v>536</v>
      </c>
    </row>
    <row r="12" spans="1:55">
      <c r="A12" t="s">
        <v>64</v>
      </c>
      <c r="B12">
        <v>2010</v>
      </c>
      <c r="E12" t="s">
        <v>195</v>
      </c>
      <c r="G12" t="s">
        <v>291</v>
      </c>
      <c r="H12" t="s">
        <v>259</v>
      </c>
      <c r="I12" t="s">
        <v>209</v>
      </c>
      <c r="O12" t="s">
        <v>3</v>
      </c>
      <c r="V12" t="s">
        <v>209</v>
      </c>
      <c r="X12" t="s">
        <v>669</v>
      </c>
      <c r="Y12" t="s">
        <v>729</v>
      </c>
      <c r="AW12" t="s">
        <v>208</v>
      </c>
      <c r="AX12" t="s">
        <v>208</v>
      </c>
    </row>
    <row r="13" spans="1:55">
      <c r="A13" t="s">
        <v>110</v>
      </c>
      <c r="B13">
        <v>2011</v>
      </c>
      <c r="E13" t="s">
        <v>196</v>
      </c>
      <c r="G13" t="s">
        <v>260</v>
      </c>
      <c r="H13" t="s">
        <v>261</v>
      </c>
      <c r="I13" t="s">
        <v>210</v>
      </c>
      <c r="V13" t="s">
        <v>210</v>
      </c>
      <c r="AW13" t="s">
        <v>209</v>
      </c>
      <c r="AX13" t="s">
        <v>209</v>
      </c>
    </row>
    <row r="14" spans="1:55">
      <c r="A14" t="s">
        <v>65</v>
      </c>
      <c r="B14">
        <v>2012</v>
      </c>
      <c r="G14" t="s">
        <v>262</v>
      </c>
      <c r="H14" t="s">
        <v>262</v>
      </c>
      <c r="I14" t="s">
        <v>211</v>
      </c>
      <c r="N14" t="s">
        <v>315</v>
      </c>
      <c r="V14">
        <v>13</v>
      </c>
      <c r="X14" t="s">
        <v>674</v>
      </c>
      <c r="Y14" t="s">
        <v>729</v>
      </c>
      <c r="AW14" t="s">
        <v>210</v>
      </c>
      <c r="AX14" t="s">
        <v>210</v>
      </c>
    </row>
    <row r="15" spans="1:55">
      <c r="A15" t="s">
        <v>438</v>
      </c>
      <c r="B15">
        <v>2013</v>
      </c>
      <c r="I15" t="s">
        <v>212</v>
      </c>
      <c r="N15" t="s">
        <v>323</v>
      </c>
      <c r="AW15" t="s">
        <v>211</v>
      </c>
      <c r="AX15" t="s">
        <v>211</v>
      </c>
    </row>
    <row r="16" spans="1:55" ht="21" customHeight="1">
      <c r="A16" t="s">
        <v>111</v>
      </c>
      <c r="B16">
        <v>2014</v>
      </c>
      <c r="I16" t="s">
        <v>213</v>
      </c>
      <c r="N16" t="s">
        <v>322</v>
      </c>
      <c r="AW16" t="s">
        <v>212</v>
      </c>
      <c r="AX16" t="s">
        <v>212</v>
      </c>
    </row>
    <row r="17" spans="1:50" ht="21" customHeight="1">
      <c r="A17" t="s">
        <v>112</v>
      </c>
      <c r="B17">
        <v>2015</v>
      </c>
      <c r="I17" t="s">
        <v>214</v>
      </c>
      <c r="N17" t="s">
        <v>321</v>
      </c>
      <c r="AW17" t="s">
        <v>213</v>
      </c>
      <c r="AX17" t="s">
        <v>213</v>
      </c>
    </row>
    <row r="18" spans="1:50" ht="21" customHeight="1">
      <c r="A18" t="s">
        <v>113</v>
      </c>
      <c r="B18">
        <v>2016</v>
      </c>
      <c r="I18" t="s">
        <v>215</v>
      </c>
      <c r="N18" t="s">
        <v>320</v>
      </c>
      <c r="AW18" t="s">
        <v>214</v>
      </c>
      <c r="AX18" t="s">
        <v>214</v>
      </c>
    </row>
    <row r="19" spans="1:50" ht="21" customHeight="1">
      <c r="A19" t="s">
        <v>114</v>
      </c>
      <c r="B19">
        <v>2017</v>
      </c>
      <c r="I19" t="s">
        <v>216</v>
      </c>
      <c r="N19" t="s">
        <v>319</v>
      </c>
      <c r="AW19" t="s">
        <v>215</v>
      </c>
      <c r="AX19" t="s">
        <v>215</v>
      </c>
    </row>
    <row r="20" spans="1:50" ht="21" customHeight="1">
      <c r="A20" t="s">
        <v>115</v>
      </c>
      <c r="B20">
        <v>2018</v>
      </c>
      <c r="I20" t="s">
        <v>217</v>
      </c>
      <c r="N20" t="s">
        <v>318</v>
      </c>
      <c r="AW20" t="s">
        <v>216</v>
      </c>
      <c r="AX20" t="s">
        <v>216</v>
      </c>
    </row>
    <row r="21" spans="1:50" ht="21" customHeight="1">
      <c r="A21" t="s">
        <v>116</v>
      </c>
      <c r="B21">
        <v>2019</v>
      </c>
      <c r="I21" t="s">
        <v>218</v>
      </c>
      <c r="N21" t="s">
        <v>317</v>
      </c>
      <c r="AW21" t="s">
        <v>217</v>
      </c>
      <c r="AX21" t="s">
        <v>217</v>
      </c>
    </row>
    <row r="22" spans="1:50" ht="21" customHeight="1">
      <c r="A22" t="s">
        <v>117</v>
      </c>
      <c r="B22">
        <v>2020</v>
      </c>
      <c r="N22" t="s">
        <v>316</v>
      </c>
      <c r="AW22" t="s">
        <v>218</v>
      </c>
      <c r="AX22" t="s">
        <v>218</v>
      </c>
    </row>
    <row r="23" spans="1:50" ht="21" customHeight="1">
      <c r="A23" t="s">
        <v>118</v>
      </c>
      <c r="B23">
        <v>2021</v>
      </c>
      <c r="AW23" t="s">
        <v>537</v>
      </c>
      <c r="AX23" t="s">
        <v>537</v>
      </c>
    </row>
    <row r="24" spans="1:50" ht="21" customHeight="1">
      <c r="A24" t="s">
        <v>119</v>
      </c>
      <c r="B24">
        <v>2022</v>
      </c>
      <c r="AW24" t="s">
        <v>538</v>
      </c>
      <c r="AX24" t="s">
        <v>538</v>
      </c>
    </row>
    <row r="25" spans="1:50">
      <c r="A25" t="s">
        <v>120</v>
      </c>
      <c r="B25">
        <v>2023</v>
      </c>
      <c r="AW25" t="s">
        <v>539</v>
      </c>
      <c r="AX25" t="s">
        <v>539</v>
      </c>
    </row>
    <row r="26" spans="1:50">
      <c r="A26" t="s">
        <v>121</v>
      </c>
      <c r="B26">
        <v>2024</v>
      </c>
      <c r="AX26" t="s">
        <v>540</v>
      </c>
    </row>
    <row r="27" spans="1:50">
      <c r="A27" t="s">
        <v>122</v>
      </c>
      <c r="B27">
        <v>2025</v>
      </c>
      <c r="AX27" t="s">
        <v>541</v>
      </c>
    </row>
    <row r="28" spans="1:50">
      <c r="A28" t="s">
        <v>123</v>
      </c>
      <c r="H28" t="s">
        <v>406</v>
      </c>
      <c r="AX28" t="s">
        <v>542</v>
      </c>
    </row>
    <row r="29" spans="1:50">
      <c r="A29" t="s">
        <v>124</v>
      </c>
      <c r="D29" t="s">
        <v>407</v>
      </c>
      <c r="E29" t="str">
        <f>IF(periodStart = "","", periodStart)</f>
        <v>01.01.2021</v>
      </c>
      <c r="F29" t="str">
        <f>IF(periodEnd = "","", periodEnd)</f>
        <v>31.12.2021</v>
      </c>
      <c r="H29" t="s">
        <v>1180</v>
      </c>
      <c r="AX29" t="s">
        <v>543</v>
      </c>
    </row>
    <row r="30" spans="1:50">
      <c r="A30" t="s">
        <v>125</v>
      </c>
      <c r="AX30" t="s">
        <v>544</v>
      </c>
    </row>
    <row r="31" spans="1:50">
      <c r="A31" t="s">
        <v>126</v>
      </c>
      <c r="AX31" t="s">
        <v>545</v>
      </c>
    </row>
    <row r="32" spans="1:50">
      <c r="A32" t="s">
        <v>127</v>
      </c>
      <c r="D32" t="s">
        <v>408</v>
      </c>
      <c r="H32" t="s">
        <v>409</v>
      </c>
      <c r="O32" t="s">
        <v>605</v>
      </c>
      <c r="AX32" t="s">
        <v>546</v>
      </c>
    </row>
    <row r="33" spans="1:50">
      <c r="A33" t="s">
        <v>128</v>
      </c>
      <c r="O33" t="s">
        <v>606</v>
      </c>
      <c r="AX33" t="s">
        <v>547</v>
      </c>
    </row>
    <row r="34" spans="1:50">
      <c r="A34" t="s">
        <v>129</v>
      </c>
      <c r="O34" t="s">
        <v>607</v>
      </c>
      <c r="AX34" t="s">
        <v>548</v>
      </c>
    </row>
    <row r="35" spans="1:50">
      <c r="A35" t="s">
        <v>130</v>
      </c>
      <c r="O35" t="s">
        <v>608</v>
      </c>
      <c r="AX35" t="s">
        <v>549</v>
      </c>
    </row>
    <row r="36" spans="1:50">
      <c r="A36" t="s">
        <v>94</v>
      </c>
      <c r="O36" t="s">
        <v>609</v>
      </c>
      <c r="AX36" t="s">
        <v>550</v>
      </c>
    </row>
    <row r="37" spans="1:50">
      <c r="A37" t="s">
        <v>95</v>
      </c>
      <c r="O37" t="s">
        <v>610</v>
      </c>
      <c r="AX37" t="s">
        <v>551</v>
      </c>
    </row>
    <row r="38" spans="1:50">
      <c r="A38" t="s">
        <v>96</v>
      </c>
      <c r="O38" t="s">
        <v>611</v>
      </c>
      <c r="AX38" t="s">
        <v>552</v>
      </c>
    </row>
    <row r="39" spans="1:50">
      <c r="A39" t="s">
        <v>97</v>
      </c>
      <c r="O39" t="s">
        <v>612</v>
      </c>
      <c r="AX39" t="s">
        <v>500</v>
      </c>
    </row>
    <row r="40" spans="1:50">
      <c r="A40" t="s">
        <v>98</v>
      </c>
      <c r="O40" t="s">
        <v>613</v>
      </c>
      <c r="AX40" t="s">
        <v>501</v>
      </c>
    </row>
    <row r="41" spans="1:50">
      <c r="A41" t="s">
        <v>99</v>
      </c>
      <c r="O41" t="s">
        <v>614</v>
      </c>
      <c r="AX41" t="s">
        <v>502</v>
      </c>
    </row>
    <row r="42" spans="1:50">
      <c r="A42" t="s">
        <v>131</v>
      </c>
      <c r="AX42" t="s">
        <v>503</v>
      </c>
    </row>
    <row r="43" spans="1:50">
      <c r="A43" t="s">
        <v>132</v>
      </c>
      <c r="AX43" t="s">
        <v>504</v>
      </c>
    </row>
    <row r="44" spans="1:50">
      <c r="A44" t="s">
        <v>133</v>
      </c>
      <c r="AX44" t="s">
        <v>505</v>
      </c>
    </row>
    <row r="45" spans="1:50">
      <c r="A45" t="s">
        <v>134</v>
      </c>
      <c r="AX45" t="s">
        <v>506</v>
      </c>
    </row>
    <row r="46" spans="1:50">
      <c r="A46" t="s">
        <v>135</v>
      </c>
      <c r="AX46" t="s">
        <v>507</v>
      </c>
    </row>
    <row r="47" spans="1:50">
      <c r="A47" t="s">
        <v>156</v>
      </c>
      <c r="AX47" t="s">
        <v>508</v>
      </c>
    </row>
    <row r="48" spans="1:50">
      <c r="A48" t="s">
        <v>157</v>
      </c>
      <c r="AX48" t="s">
        <v>509</v>
      </c>
    </row>
    <row r="49" spans="1:50">
      <c r="A49" t="s">
        <v>158</v>
      </c>
      <c r="AX49" t="s">
        <v>510</v>
      </c>
    </row>
    <row r="50" spans="1:50">
      <c r="A50" t="s">
        <v>136</v>
      </c>
      <c r="AX50" t="s">
        <v>511</v>
      </c>
    </row>
    <row r="51" spans="1:50">
      <c r="A51" t="s">
        <v>137</v>
      </c>
      <c r="AX51" t="s">
        <v>512</v>
      </c>
    </row>
    <row r="52" spans="1:50">
      <c r="A52" t="s">
        <v>138</v>
      </c>
      <c r="AX52" t="s">
        <v>513</v>
      </c>
    </row>
    <row r="53" spans="1:50">
      <c r="A53" t="s">
        <v>139</v>
      </c>
      <c r="AX53" t="s">
        <v>514</v>
      </c>
    </row>
    <row r="54" spans="1:50">
      <c r="A54" t="s">
        <v>140</v>
      </c>
      <c r="AX54" t="s">
        <v>515</v>
      </c>
    </row>
    <row r="55" spans="1:50">
      <c r="A55" t="s">
        <v>141</v>
      </c>
      <c r="AX55" t="s">
        <v>516</v>
      </c>
    </row>
    <row r="56" spans="1:50">
      <c r="A56" t="s">
        <v>142</v>
      </c>
      <c r="AX56" t="s">
        <v>517</v>
      </c>
    </row>
    <row r="57" spans="1:50">
      <c r="A57" t="s">
        <v>386</v>
      </c>
      <c r="AX57" t="s">
        <v>518</v>
      </c>
    </row>
    <row r="58" spans="1:50">
      <c r="A58" t="s">
        <v>143</v>
      </c>
      <c r="AX58" t="s">
        <v>519</v>
      </c>
    </row>
    <row r="59" spans="1:50">
      <c r="A59" t="s">
        <v>144</v>
      </c>
      <c r="AX59" t="s">
        <v>520</v>
      </c>
    </row>
    <row r="60" spans="1:50">
      <c r="A60" t="s">
        <v>145</v>
      </c>
      <c r="AX60" t="s">
        <v>521</v>
      </c>
    </row>
    <row r="61" spans="1:50">
      <c r="A61" t="s">
        <v>146</v>
      </c>
      <c r="AX61" t="s">
        <v>522</v>
      </c>
    </row>
    <row r="62" spans="1:50">
      <c r="A62" t="s">
        <v>89</v>
      </c>
    </row>
    <row r="63" spans="1:50">
      <c r="A63" t="s">
        <v>147</v>
      </c>
    </row>
    <row r="64" spans="1:50">
      <c r="A64" t="s">
        <v>148</v>
      </c>
    </row>
    <row r="65" spans="1:1">
      <c r="A65" t="s">
        <v>149</v>
      </c>
    </row>
    <row r="66" spans="1:1">
      <c r="A66" t="s">
        <v>150</v>
      </c>
    </row>
    <row r="67" spans="1:1">
      <c r="A67" t="s">
        <v>151</v>
      </c>
    </row>
    <row r="68" spans="1:1">
      <c r="A68" t="s">
        <v>152</v>
      </c>
    </row>
    <row r="69" spans="1:1">
      <c r="A69" t="s">
        <v>153</v>
      </c>
    </row>
    <row r="70" spans="1:1">
      <c r="A70" t="s">
        <v>154</v>
      </c>
    </row>
    <row r="71" spans="1:1">
      <c r="A71" t="s">
        <v>155</v>
      </c>
    </row>
    <row r="72" spans="1:1">
      <c r="A72" t="s">
        <v>159</v>
      </c>
    </row>
    <row r="73" spans="1:1">
      <c r="A73" t="s">
        <v>160</v>
      </c>
    </row>
    <row r="74" spans="1:1">
      <c r="A74" t="s">
        <v>161</v>
      </c>
    </row>
    <row r="75" spans="1:1">
      <c r="A75" t="s">
        <v>162</v>
      </c>
    </row>
    <row r="76" spans="1:1">
      <c r="A76" t="s">
        <v>163</v>
      </c>
    </row>
    <row r="77" spans="1:1">
      <c r="A77" t="s">
        <v>164</v>
      </c>
    </row>
    <row r="78" spans="1:1">
      <c r="A78" t="s">
        <v>165</v>
      </c>
    </row>
    <row r="79" spans="1:1">
      <c r="A79" t="s">
        <v>93</v>
      </c>
    </row>
    <row r="80" spans="1:1">
      <c r="A80" t="s">
        <v>166</v>
      </c>
    </row>
    <row r="81" spans="1:1">
      <c r="A81" t="s">
        <v>167</v>
      </c>
    </row>
    <row r="82" spans="1:1">
      <c r="A82" t="s">
        <v>168</v>
      </c>
    </row>
    <row r="83" spans="1:1">
      <c r="A83" t="s">
        <v>43</v>
      </c>
    </row>
    <row r="84" spans="1:1">
      <c r="A84" t="s">
        <v>44</v>
      </c>
    </row>
    <row r="85" spans="1:1">
      <c r="A85" t="s">
        <v>45</v>
      </c>
    </row>
    <row r="86" spans="1:1">
      <c r="A86" t="s">
        <v>46</v>
      </c>
    </row>
    <row r="87" spans="1:1">
      <c r="A87" t="s">
        <v>47</v>
      </c>
    </row>
  </sheetData>
  <sheetProtection formatColumns="0" formatRows="0"/>
  <mergeCells count="1">
    <mergeCell ref="AZ1:BA1"/>
  </mergeCells>
  <phoneticPr fontId="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14_1">
    <tabColor rgb="FFFFCC99"/>
  </sheetPr>
  <dimension ref="A1"/>
  <sheetViews>
    <sheetView showGridLines="0" workbookViewId="0"/>
  </sheetViews>
  <sheetFormatPr defaultRowHeight="15"/>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List13">
    <tabColor indexed="47"/>
  </sheetPr>
  <dimension ref="A1"/>
  <sheetViews>
    <sheetView showGridLines="0" workbookViewId="0"/>
  </sheetViews>
  <sheetFormatPr defaultRowHeight="15"/>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5"/>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modCheckCyan">
    <tabColor indexed="47"/>
  </sheetPr>
  <dimension ref="A1:A141"/>
  <sheetViews>
    <sheetView showGridLines="0" workbookViewId="0"/>
  </sheetViews>
  <sheetFormatPr defaultRowHeight="15"/>
  <sheetData>
    <row r="1" spans="1:1">
      <c r="A1">
        <f>IF('Форма 4.10.2 | Т-ТЭ | &gt;=25МВт'!$O$22="",1,0)</f>
        <v>1</v>
      </c>
    </row>
    <row r="2" spans="1:1">
      <c r="A2">
        <f>IF('Форма 4.10.2 | Т-ТЭ | &gt;=25МВт'!$O$23="",1,0)</f>
        <v>1</v>
      </c>
    </row>
    <row r="3" spans="1:1">
      <c r="A3">
        <f>IF('Форма 4.10.2 | Т-ТЭ | &gt;=25МВт'!$M$24="",1,0)</f>
        <v>1</v>
      </c>
    </row>
    <row r="4" spans="1:1">
      <c r="A4">
        <f>IF('Форма 4.10.2 | Т-ТЭ | &gt;=25МВт'!$R$24="",1,0)</f>
        <v>1</v>
      </c>
    </row>
    <row r="5" spans="1:1">
      <c r="A5">
        <f>IF('Форма 4.10.2 | Т-ТЭ | &gt;=25МВт'!$T$24="",1,0)</f>
        <v>1</v>
      </c>
    </row>
    <row r="6" spans="1:1">
      <c r="A6">
        <f>IF('Форма 4.10.2 | Т-ТЭ | &gt;=25МВт'!$S$24="",1,0)</f>
        <v>0</v>
      </c>
    </row>
    <row r="7" spans="1:1">
      <c r="A7">
        <f>IF('Форма 4.10.2 | Т-ТЭ | &gt;=25МВт'!$U$24="",1,0)</f>
        <v>0</v>
      </c>
    </row>
    <row r="8" spans="1:1">
      <c r="A8">
        <f>IF('Форма 4.10.2 | Т-ТЭ | ТСО'!$O$22="",1,0)</f>
        <v>1</v>
      </c>
    </row>
    <row r="9" spans="1:1">
      <c r="A9">
        <f>IF('Форма 4.10.2 | Т-ТЭ | ТСО'!$O$23="",1,0)</f>
        <v>1</v>
      </c>
    </row>
    <row r="10" spans="1:1">
      <c r="A10">
        <f>IF('Форма 4.10.2 | Т-ТЭ | ТСО'!$M$24="",1,0)</f>
        <v>1</v>
      </c>
    </row>
    <row r="11" spans="1:1">
      <c r="A11">
        <f>IF('Форма 4.10.2 | Т-ТЭ | ТСО'!$R$24="",1,0)</f>
        <v>1</v>
      </c>
    </row>
    <row r="12" spans="1:1">
      <c r="A12">
        <f>IF('Форма 4.10.2 | Т-ТЭ | ТСО'!$T$24="",1,0)</f>
        <v>1</v>
      </c>
    </row>
    <row r="13" spans="1:1">
      <c r="A13">
        <f>IF('Форма 4.10.2 | Т-ТЭ | ТСО'!$S$24="",1,0)</f>
        <v>0</v>
      </c>
    </row>
    <row r="14" spans="1:1">
      <c r="A14">
        <f>IF('Форма 4.10.2 | Т-ТЭ | ТСО'!$U$24="",1,0)</f>
        <v>0</v>
      </c>
    </row>
    <row r="15" spans="1:1">
      <c r="A15">
        <f>IF('Форма 4.10.2 | Т-ТЭ | потр'!$O$22="",1,0)</f>
        <v>0</v>
      </c>
    </row>
    <row r="16" spans="1:1">
      <c r="A16">
        <f>IF('Форма 4.10.2 | Т-ТЭ | потр'!$O$23="",1,0)</f>
        <v>0</v>
      </c>
    </row>
    <row r="17" spans="1:1">
      <c r="A17">
        <f>IF('Форма 4.10.2 | Т-ТЭ | потр'!$M$24="",1,0)</f>
        <v>0</v>
      </c>
    </row>
    <row r="18" spans="1:1">
      <c r="A18">
        <f>IF('Форма 4.10.2 | Т-ТЭ | потр'!$R$24="",1,0)</f>
        <v>0</v>
      </c>
    </row>
    <row r="19" spans="1:1">
      <c r="A19">
        <f>IF('Форма 4.10.2 | Т-ТЭ | потр'!$T$24="",1,0)</f>
        <v>0</v>
      </c>
    </row>
    <row r="20" spans="1:1">
      <c r="A20">
        <f>IF('Форма 4.10.2 | Т-ТЭ | потр'!$S$24="",1,0)</f>
        <v>0</v>
      </c>
    </row>
    <row r="21" spans="1:1">
      <c r="A21">
        <f>IF('Форма 4.10.2 | Т-ТЭ | потр'!$U$24="",1,0)</f>
        <v>0</v>
      </c>
    </row>
    <row r="22" spans="1:1">
      <c r="A22">
        <f>IF('Форма 4.10.2 | Т-ТЭ | предел'!$O$24="",1,0)</f>
        <v>1</v>
      </c>
    </row>
    <row r="23" spans="1:1">
      <c r="A23">
        <f>IF('Форма 4.10.2 | Т-ТЭ | предел'!$O$25="",1,0)</f>
        <v>1</v>
      </c>
    </row>
    <row r="24" spans="1:1">
      <c r="A24">
        <f>IF('Форма 4.10.2 | Т-ТЭ | предел'!$M$26="",1,0)</f>
        <v>1</v>
      </c>
    </row>
    <row r="25" spans="1:1">
      <c r="A25">
        <f>IF('Форма 4.10.2 | Т-ТЭ | предел'!$R$26="",1,0)</f>
        <v>1</v>
      </c>
    </row>
    <row r="26" spans="1:1">
      <c r="A26">
        <f>IF('Форма 4.10.2 | Т-ТЭ | предел'!$T$26="",1,0)</f>
        <v>1</v>
      </c>
    </row>
    <row r="27" spans="1:1">
      <c r="A27">
        <f>IF('Форма 4.10.2 | Т-ТЭ | предел'!$S$26="",1,0)</f>
        <v>0</v>
      </c>
    </row>
    <row r="28" spans="1:1">
      <c r="A28">
        <f>IF('Форма 4.10.2 | Т-ТЭ | предел'!$U$26="",1,0)</f>
        <v>0</v>
      </c>
    </row>
    <row r="29" spans="1:1">
      <c r="A29">
        <f>IF('Форма 4.10.2 | Т-ТЭ | индикат'!$O$7="",1,0)</f>
        <v>1</v>
      </c>
    </row>
    <row r="30" spans="1:1">
      <c r="A30">
        <f>IF('Форма 4.10.2 | Т-ТЭ | индикат'!$O$24="",1,0)</f>
        <v>1</v>
      </c>
    </row>
    <row r="31" spans="1:1">
      <c r="A31">
        <f>IF('Форма 4.10.2 | Т-ТЭ | индикат'!$O$25="",1,0)</f>
        <v>1</v>
      </c>
    </row>
    <row r="32" spans="1:1">
      <c r="A32">
        <f>IF('Форма 4.10.2 | Т-ТЭ | индикат'!$M$26="",1,0)</f>
        <v>1</v>
      </c>
    </row>
    <row r="33" spans="1:1">
      <c r="A33">
        <f>IF('Форма 4.10.2 | Т-ТЭ | индикат'!$R$26="",1,0)</f>
        <v>1</v>
      </c>
    </row>
    <row r="34" spans="1:1">
      <c r="A34">
        <f>IF('Форма 4.10.2 | Т-ТЭ | индикат'!$T$26="",1,0)</f>
        <v>1</v>
      </c>
    </row>
    <row r="35" spans="1:1">
      <c r="A35">
        <f>IF('Форма 4.10.2 | Т-ТЭ | индикат'!$S$26="",1,0)</f>
        <v>0</v>
      </c>
    </row>
    <row r="36" spans="1:1">
      <c r="A36">
        <f>IF('Форма 4.10.2 | Т-ТЭ | индикат'!$U$26="",1,0)</f>
        <v>0</v>
      </c>
    </row>
    <row r="37" spans="1:1">
      <c r="A37">
        <f>IF('Форма 4.10.2 | Резерв мощности'!$O$22="",1,0)</f>
        <v>1</v>
      </c>
    </row>
    <row r="38" spans="1:1">
      <c r="A38">
        <f>IF('Форма 4.10.2 | Резерв мощности'!$O$23="",1,0)</f>
        <v>1</v>
      </c>
    </row>
    <row r="39" spans="1:1">
      <c r="A39">
        <f>IF('Форма 4.10.2 | Резерв мощности'!$M$24="",1,0)</f>
        <v>1</v>
      </c>
    </row>
    <row r="40" spans="1:1">
      <c r="A40">
        <f>IF('Форма 4.10.2 | Резерв мощности'!$O$24="",1,0)</f>
        <v>1</v>
      </c>
    </row>
    <row r="41" spans="1:1">
      <c r="A41">
        <f>IF('Форма 4.10.2 | Резерв мощности'!$R$24="",1,0)</f>
        <v>1</v>
      </c>
    </row>
    <row r="42" spans="1:1">
      <c r="A42">
        <f>IF('Форма 4.10.2 | Резерв мощности'!$T$24="",1,0)</f>
        <v>1</v>
      </c>
    </row>
    <row r="43" spans="1:1">
      <c r="A43">
        <f>IF('Форма 4.10.2 | Резерв мощности'!$S$24="",1,0)</f>
        <v>0</v>
      </c>
    </row>
    <row r="44" spans="1:1">
      <c r="A44">
        <f>IF('Форма 4.10.2 | Резерв мощности'!$U$24="",1,0)</f>
        <v>0</v>
      </c>
    </row>
    <row r="45" spans="1:1">
      <c r="A45">
        <f>IF('Форма 4.10.3 | Т-ТН'!$O$23="",1,0)</f>
        <v>1</v>
      </c>
    </row>
    <row r="46" spans="1:1">
      <c r="A46">
        <f>IF('Форма 4.10.3 | Т-ТН'!$M$24="",1,0)</f>
        <v>1</v>
      </c>
    </row>
    <row r="47" spans="1:1">
      <c r="A47">
        <f>IF('Форма 4.10.3 | Т-ТН'!$R$24="",1,0)</f>
        <v>1</v>
      </c>
    </row>
    <row r="48" spans="1:1">
      <c r="A48">
        <f>IF('Форма 4.10.3 | Т-ТН'!$T$24="",1,0)</f>
        <v>1</v>
      </c>
    </row>
    <row r="49" spans="1:1">
      <c r="A49">
        <f>IF('Форма 4.10.3 | Т-ТН'!$S$24="",1,0)</f>
        <v>0</v>
      </c>
    </row>
    <row r="50" spans="1:1">
      <c r="A50">
        <f>IF('Форма 4.10.3 | Т-ТН'!$U$24="",1,0)</f>
        <v>0</v>
      </c>
    </row>
    <row r="51" spans="1:1">
      <c r="A51">
        <f>IF('Форма 4.10.3 | Т-передача ТЭ'!$O$23="",1,0)</f>
        <v>1</v>
      </c>
    </row>
    <row r="52" spans="1:1">
      <c r="A52">
        <f>IF('Форма 4.10.3 | Т-передача ТЭ'!$M$24="",1,0)</f>
        <v>1</v>
      </c>
    </row>
    <row r="53" spans="1:1">
      <c r="A53">
        <f>IF('Форма 4.10.3 | Т-передача ТЭ'!$R$24="",1,0)</f>
        <v>1</v>
      </c>
    </row>
    <row r="54" spans="1:1">
      <c r="A54">
        <f>IF('Форма 4.10.3 | Т-передача ТЭ'!$T$24="",1,0)</f>
        <v>1</v>
      </c>
    </row>
    <row r="55" spans="1:1">
      <c r="A55">
        <f>IF('Форма 4.10.3 | Т-передача ТЭ'!$S$24="",1,0)</f>
        <v>0</v>
      </c>
    </row>
    <row r="56" spans="1:1">
      <c r="A56">
        <f>IF('Форма 4.10.3 | Т-передача ТЭ'!$U$24="",1,0)</f>
        <v>0</v>
      </c>
    </row>
    <row r="57" spans="1:1">
      <c r="A57">
        <f>IF('Форма 4.10.3 | Т-передача ТН'!$O$23="",1,0)</f>
        <v>1</v>
      </c>
    </row>
    <row r="58" spans="1:1">
      <c r="A58">
        <f>IF('Форма 4.10.3 | Т-передача ТН'!$M$24="",1,0)</f>
        <v>1</v>
      </c>
    </row>
    <row r="59" spans="1:1">
      <c r="A59">
        <f>IF('Форма 4.10.3 | Т-передача ТН'!$R$24="",1,0)</f>
        <v>1</v>
      </c>
    </row>
    <row r="60" spans="1:1">
      <c r="A60">
        <f>IF('Форма 4.10.3 | Т-передача ТН'!$T$24="",1,0)</f>
        <v>1</v>
      </c>
    </row>
    <row r="61" spans="1:1">
      <c r="A61">
        <f>IF('Форма 4.10.3 | Т-передача ТН'!$S$24="",1,0)</f>
        <v>0</v>
      </c>
    </row>
    <row r="62" spans="1:1">
      <c r="A62">
        <f>IF('Форма 4.10.3 | Т-передача ТН'!$U$24="",1,0)</f>
        <v>0</v>
      </c>
    </row>
    <row r="63" spans="1:1">
      <c r="A63">
        <f>IF('Форма 4.10.4 | Т-гор.вода'!$O$23="",1,0)</f>
        <v>1</v>
      </c>
    </row>
    <row r="64" spans="1:1">
      <c r="A64">
        <f>IF('Форма 4.10.4 | Т-гор.вода'!$M$24="",1,0)</f>
        <v>0</v>
      </c>
    </row>
    <row r="65" spans="1:1">
      <c r="A65">
        <f>IF('Форма 4.10.4 | Т-гор.вода'!$W$24="",1,0)</f>
        <v>1</v>
      </c>
    </row>
    <row r="66" spans="1:1">
      <c r="A66">
        <f>IF('Форма 4.10.4 | Т-гор.вода'!$Y$24="",1,0)</f>
        <v>1</v>
      </c>
    </row>
    <row r="67" spans="1:1">
      <c r="A67">
        <f>IF('Форма 4.10.4 | Т-гор.вода'!$M$25="",1,0)</f>
        <v>1</v>
      </c>
    </row>
    <row r="68" spans="1:1">
      <c r="A68">
        <f>IF('Форма 4.10.4 | Т-гор.вода'!$X$24="",1,0)</f>
        <v>0</v>
      </c>
    </row>
    <row r="69" spans="1:1">
      <c r="A69">
        <f>IF('Форма 4.10.4 | Т-гор.вода'!$Z$24="",1,0)</f>
        <v>0</v>
      </c>
    </row>
    <row r="70" spans="1:1">
      <c r="A70">
        <f>IF('Форма 4.10.5 | Т-подкл'!$AB$23="",1,0)</f>
        <v>1</v>
      </c>
    </row>
    <row r="71" spans="1:1">
      <c r="A71">
        <f>IF('Форма 4.10.5 | Т-подкл'!$AD$23="",1,0)</f>
        <v>1</v>
      </c>
    </row>
    <row r="72" spans="1:1">
      <c r="A72">
        <f>IF('Форма 4.10.5 | Т-подкл'!$N$23="",1,0)</f>
        <v>0</v>
      </c>
    </row>
    <row r="73" spans="1:1">
      <c r="A73">
        <f>IF('Форма 4.10.5 | Т-подкл'!$R$23="",1,0)</f>
        <v>0</v>
      </c>
    </row>
    <row r="74" spans="1:1">
      <c r="A74">
        <f>IF('Форма 4.10.5 | Т-подкл'!$V$23="",1,0)</f>
        <v>0</v>
      </c>
    </row>
    <row r="75" spans="1:1">
      <c r="A75">
        <f>IF('Форма 4.10.5 | Т-подкл'!$AC$23="",1,0)</f>
        <v>0</v>
      </c>
    </row>
    <row r="76" spans="1:1">
      <c r="A76">
        <f>IF('Форма 4.10.5 | Т-подкл'!$AE$23="",1,0)</f>
        <v>0</v>
      </c>
    </row>
    <row r="77" spans="1:1">
      <c r="A77">
        <f>IF('Форма 4.10.6 | Т-подкл(инд)'!$M$23="",1,0)</f>
        <v>1</v>
      </c>
    </row>
    <row r="78" spans="1:1">
      <c r="A78">
        <f>IF('Форма 4.10.6 | Т-подкл(инд)'!$P$23="",1,0)</f>
        <v>1</v>
      </c>
    </row>
    <row r="79" spans="1:1">
      <c r="A79">
        <f>IF('Форма 4.10.6 | Т-подкл(инд)'!$S$23="",1,0)</f>
        <v>1</v>
      </c>
    </row>
    <row r="80" spans="1:1">
      <c r="A80">
        <f>IF('Форма 4.10.6 | Т-подкл(инд)'!$T$23="",1,0)</f>
        <v>0</v>
      </c>
    </row>
    <row r="81" spans="1:1">
      <c r="A81">
        <f>IF('Форма 4.10.6 | Т-подкл(инд)'!$V$23="",1,0)</f>
        <v>0</v>
      </c>
    </row>
    <row r="82" spans="1:1">
      <c r="A82">
        <f>IF('Форма 4.9'!$F$10="",1,0)</f>
        <v>0</v>
      </c>
    </row>
    <row r="83" spans="1:1">
      <c r="A83">
        <f>IF('Форма 4.9'!$G$10="",1,0)</f>
        <v>0</v>
      </c>
    </row>
    <row r="84" spans="1:1">
      <c r="A84">
        <f>IF('Форма 4.9'!$F$11="",1,0)</f>
        <v>0</v>
      </c>
    </row>
    <row r="85" spans="1:1">
      <c r="A85">
        <f>IF('Форма 4.9'!$G$11="",1,0)</f>
        <v>0</v>
      </c>
    </row>
    <row r="86" spans="1:1">
      <c r="A86">
        <f>IF('Форма 4.9'!$F$12="",1,0)</f>
        <v>0</v>
      </c>
    </row>
    <row r="87" spans="1:1">
      <c r="A87">
        <f>IF('Форма 4.9'!$G$12="",1,0)</f>
        <v>0</v>
      </c>
    </row>
    <row r="88" spans="1:1">
      <c r="A88">
        <f>IF('Форма 4.9'!$F$13="",1,0)</f>
        <v>0</v>
      </c>
    </row>
    <row r="89" spans="1:1">
      <c r="A89">
        <f>IF('Форма 4.9'!$G$13="",1,0)</f>
        <v>0</v>
      </c>
    </row>
    <row r="90" spans="1:1">
      <c r="A90">
        <f>IF('Форма 4.10.1'!$J$15="",1,0)</f>
        <v>0</v>
      </c>
    </row>
    <row r="91" spans="1:1">
      <c r="A91">
        <f>IF('Форма 4.10.1'!$K$15="",1,0)</f>
        <v>0</v>
      </c>
    </row>
    <row r="92" spans="1:1">
      <c r="A92">
        <f>IF('Форма 4.10.1'!$H$17="",1,0)</f>
        <v>0</v>
      </c>
    </row>
    <row r="93" spans="1:1">
      <c r="A93">
        <f>IF('Форма 4.10.1'!$I$17="",1,0)</f>
        <v>0</v>
      </c>
    </row>
    <row r="94" spans="1:1">
      <c r="A94">
        <f>IF('Форма 4.10.1'!$J$17="",1,0)</f>
        <v>0</v>
      </c>
    </row>
    <row r="95" spans="1:1">
      <c r="A95">
        <f>IF('Форма 4.10.1'!$H$22="",1,0)</f>
        <v>0</v>
      </c>
    </row>
    <row r="96" spans="1:1">
      <c r="A96">
        <f>IF('Форма 4.10.1'!$I$22="",1,0)</f>
        <v>0</v>
      </c>
    </row>
    <row r="97" spans="1:1">
      <c r="A97">
        <f>IF('Форма 4.10.1'!$J$22="",1,0)</f>
        <v>0</v>
      </c>
    </row>
    <row r="98" spans="1:1">
      <c r="A98">
        <f>IF('Форма 4.10.1'!$H$25="",1,0)</f>
        <v>0</v>
      </c>
    </row>
    <row r="99" spans="1:1">
      <c r="A99">
        <f>IF('Форма 4.10.1'!$I$25="",1,0)</f>
        <v>0</v>
      </c>
    </row>
    <row r="100" spans="1:1">
      <c r="A100">
        <f>IF('Форма 4.10.1'!$J$25="",1,0)</f>
        <v>0</v>
      </c>
    </row>
    <row r="101" spans="1:1">
      <c r="A101">
        <f>IF('Форма 4.10.1'!$H$28="",1,0)</f>
        <v>0</v>
      </c>
    </row>
    <row r="102" spans="1:1">
      <c r="A102">
        <f>IF('Форма 4.10.1'!$I$28="",1,0)</f>
        <v>0</v>
      </c>
    </row>
    <row r="103" spans="1:1">
      <c r="A103">
        <f>IF('Форма 4.10.1'!$J$28="",1,0)</f>
        <v>0</v>
      </c>
    </row>
    <row r="104" spans="1:1">
      <c r="A104">
        <f>IF('Форма 4.10.1'!$H$31="",1,0)</f>
        <v>0</v>
      </c>
    </row>
    <row r="105" spans="1:1">
      <c r="A105">
        <f>IF('Форма 4.10.1'!$I$31="",1,0)</f>
        <v>0</v>
      </c>
    </row>
    <row r="106" spans="1:1">
      <c r="A106">
        <f>IF('Форма 4.10.1'!$J$31="",1,0)</f>
        <v>0</v>
      </c>
    </row>
    <row r="107" spans="1:1">
      <c r="A107">
        <f>IF('Форма 1.0.2'!$E$12="",1,0)</f>
        <v>1</v>
      </c>
    </row>
    <row r="108" spans="1:1">
      <c r="A108">
        <f>IF('Форма 1.0.2'!$F$12="",1,0)</f>
        <v>1</v>
      </c>
    </row>
    <row r="109" spans="1:1">
      <c r="A109">
        <f>IF('Форма 1.0.2'!$G$12="",1,0)</f>
        <v>1</v>
      </c>
    </row>
    <row r="110" spans="1:1">
      <c r="A110">
        <f>IF('Форма 1.0.2'!$H$12="",1,0)</f>
        <v>1</v>
      </c>
    </row>
    <row r="111" spans="1:1">
      <c r="A111">
        <f>IF('Форма 1.0.2'!$I$12="",1,0)</f>
        <v>1</v>
      </c>
    </row>
    <row r="112" spans="1:1">
      <c r="A112">
        <f>IF('Форма 1.0.2'!$J$12="",1,0)</f>
        <v>1</v>
      </c>
    </row>
    <row r="113" spans="1:1">
      <c r="A113">
        <f>IF('Сведения об изменении'!$E$12="",1,0)</f>
        <v>1</v>
      </c>
    </row>
    <row r="114" spans="1:1">
      <c r="A114">
        <f>IF('Форма 4.10.6 | Т-подкл(инд)'!$U$23="",1,0)</f>
        <v>1</v>
      </c>
    </row>
    <row r="115" spans="1:1">
      <c r="A115">
        <f>IF('Форма 4.10.5 | Т-подкл'!$AA$23="",1,0)</f>
        <v>1</v>
      </c>
    </row>
    <row r="116" spans="1:1">
      <c r="A116">
        <f>IF('Форма 4.10.5 | Т-подкл'!$Z$23="",1,0)</f>
        <v>1</v>
      </c>
    </row>
    <row r="117" spans="1:1">
      <c r="A117">
        <f>IF(Территории!$E$12="",1,0)</f>
        <v>0</v>
      </c>
    </row>
    <row r="118" spans="1:1">
      <c r="A118">
        <f>IF('Перечень тарифов'!$E$21="",1,0)</f>
        <v>0</v>
      </c>
    </row>
    <row r="119" spans="1:1">
      <c r="A119">
        <f>IF('Перечень тарифов'!$F$21="",1,0)</f>
        <v>0</v>
      </c>
    </row>
    <row r="120" spans="1:1">
      <c r="A120">
        <f>IF('Перечень тарифов'!$G$21="",1,0)</f>
        <v>0</v>
      </c>
    </row>
    <row r="121" spans="1:1">
      <c r="A121">
        <f>IF('Перечень тарифов'!$K$21="",1,0)</f>
        <v>0</v>
      </c>
    </row>
    <row r="122" spans="1:1">
      <c r="A122">
        <f>IF('Перечень тарифов'!$O$21="",1,0)</f>
        <v>0</v>
      </c>
    </row>
    <row r="123" spans="1:1">
      <c r="A123">
        <f>IF('Перечень тарифов'!$S$21="",1,0)</f>
        <v>0</v>
      </c>
    </row>
    <row r="124" spans="1:1">
      <c r="A124">
        <f>IF('Перечень тарифов'!$N$21="",1,0)</f>
        <v>0</v>
      </c>
    </row>
    <row r="125" spans="1:1">
      <c r="A125">
        <f>IF('Перечень тарифов'!$R$21="",1,0)</f>
        <v>0</v>
      </c>
    </row>
    <row r="126" spans="1:1">
      <c r="A126">
        <f>IF('Форма 4.10.2 | Т-ТЭ | потр'!$O$24="",1,0)</f>
        <v>0</v>
      </c>
    </row>
    <row r="127" spans="1:1">
      <c r="A127">
        <f>IF('Форма 4.10.2 | Т-ТЭ | потр'!$O$27="",1,0)</f>
        <v>0</v>
      </c>
    </row>
    <row r="128" spans="1:1">
      <c r="A128">
        <f>IF('Форма 4.10.2 | Т-ТЭ | потр'!$M$28="",1,0)</f>
        <v>0</v>
      </c>
    </row>
    <row r="129" spans="1:1">
      <c r="A129">
        <f>IF('Форма 4.10.2 | Т-ТЭ | потр'!$O$28="",1,0)</f>
        <v>0</v>
      </c>
    </row>
    <row r="130" spans="1:1">
      <c r="A130">
        <f>IF('Форма 4.10.2 | Т-ТЭ | потр'!$R$28="",1,0)</f>
        <v>0</v>
      </c>
    </row>
    <row r="131" spans="1:1">
      <c r="A131">
        <f>IF('Форма 4.10.2 | Т-ТЭ | потр'!$T$28="",1,0)</f>
        <v>0</v>
      </c>
    </row>
    <row r="132" spans="1:1">
      <c r="A132">
        <f>IF('Форма 4.10.2 | Т-ТЭ | потр'!$S$28="",1,0)</f>
        <v>0</v>
      </c>
    </row>
    <row r="133" spans="1:1">
      <c r="A133">
        <f>IF('Форма 4.10.2 | Т-ТЭ | потр'!$U$28="",1,0)</f>
        <v>0</v>
      </c>
    </row>
    <row r="134" spans="1:1">
      <c r="A134">
        <f>IF('Форма 4.10.2 | Т-ТЭ | потр'!$O$31="",1,0)</f>
        <v>0</v>
      </c>
    </row>
    <row r="135" spans="1:1">
      <c r="A135">
        <f>IF('Форма 4.10.2 | Т-ТЭ | потр'!$M$32="",1,0)</f>
        <v>0</v>
      </c>
    </row>
    <row r="136" spans="1:1">
      <c r="A136">
        <f>IF('Форма 4.10.2 | Т-ТЭ | потр'!$O$32="",1,0)</f>
        <v>0</v>
      </c>
    </row>
    <row r="137" spans="1:1">
      <c r="A137">
        <f>IF('Форма 4.10.2 | Т-ТЭ | потр'!$R$32="",1,0)</f>
        <v>0</v>
      </c>
    </row>
    <row r="138" spans="1:1">
      <c r="A138">
        <f>IF('Форма 4.10.2 | Т-ТЭ | потр'!$T$32="",1,0)</f>
        <v>0</v>
      </c>
    </row>
    <row r="139" spans="1:1">
      <c r="A139">
        <f>IF('Форма 4.10.2 | Т-ТЭ | потр'!$S$32="",1,0)</f>
        <v>0</v>
      </c>
    </row>
    <row r="140" spans="1:1">
      <c r="A140">
        <f>IF('Форма 4.10.2 | Т-ТЭ | потр'!$U$32="",1,0)</f>
        <v>0</v>
      </c>
    </row>
    <row r="141" spans="1:1">
      <c r="A141">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LINK">
    <tabColor indexed="47"/>
  </sheetPr>
  <dimension ref="A1:C3"/>
  <sheetViews>
    <sheetView showGridLines="0" workbookViewId="0"/>
  </sheetViews>
  <sheetFormatPr defaultRowHeight="15"/>
  <sheetData>
    <row r="1" spans="1:3">
      <c r="A1" t="s">
        <v>489</v>
      </c>
      <c r="B1" t="s">
        <v>490</v>
      </c>
      <c r="C1" t="s">
        <v>66</v>
      </c>
    </row>
    <row r="2" spans="1:3">
      <c r="A2">
        <v>4189678</v>
      </c>
      <c r="B2" t="s">
        <v>1175</v>
      </c>
      <c r="C2" t="s">
        <v>1176</v>
      </c>
    </row>
    <row r="3" spans="1:3">
      <c r="A3">
        <v>4190415</v>
      </c>
      <c r="B3" t="s">
        <v>1177</v>
      </c>
      <c r="C3" t="s">
        <v>1176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REESTR_DS">
    <tabColor rgb="FFFFCC99"/>
  </sheetPr>
  <dimension ref="B3:B6"/>
  <sheetViews>
    <sheetView showGridLines="0" workbookViewId="0"/>
  </sheetViews>
  <sheetFormatPr defaultRowHeight="15"/>
  <cols>
    <col min="2" max="2" width="66" customWidth="1"/>
  </cols>
  <sheetData>
    <row r="3" spans="2:2">
      <c r="B3" t="s">
        <v>1538</v>
      </c>
    </row>
    <row r="4" spans="2:2">
      <c r="B4" t="s">
        <v>493</v>
      </c>
    </row>
    <row r="5" spans="2:2">
      <c r="B5" t="s">
        <v>494</v>
      </c>
    </row>
    <row r="6" spans="2:2">
      <c r="B6"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HTTP">
    <tabColor rgb="FFFFCC99"/>
  </sheetPr>
  <dimension ref="A1"/>
  <sheetViews>
    <sheetView showGridLines="0" workbookViewId="0"/>
  </sheetViews>
  <sheetFormatPr defaultRowHeight="15"/>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5"/>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sheetPr codeName="modSheetMain">
    <tabColor rgb="FFFFCC99"/>
  </sheetPr>
  <dimension ref="A1:B1"/>
  <sheetViews>
    <sheetView showGridLines="0" workbookViewId="0"/>
  </sheetViews>
  <sheetFormatPr defaultRowHeight="15"/>
  <cols>
    <col min="1" max="1" width="38.42578125" customWidth="1"/>
  </cols>
  <sheetData>
    <row r="1" spans="1:2">
      <c r="A1" t="s">
        <v>390</v>
      </c>
      <c r="B1" t="s">
        <v>391</v>
      </c>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R18"/>
  <sheetViews>
    <sheetView showGridLines="0" topLeftCell="C3" workbookViewId="0">
      <selection activeCell="E12" sqref="E12:E16"/>
    </sheetView>
  </sheetViews>
  <sheetFormatPr defaultRowHeight="15"/>
  <cols>
    <col min="1" max="2" width="9.140625" hidden="1" customWidth="1"/>
    <col min="3" max="3" width="3.7109375" customWidth="1"/>
    <col min="4" max="4" width="6.28515625" customWidth="1"/>
    <col min="5" max="5" width="46.42578125" customWidth="1"/>
    <col min="6" max="6" width="3.7109375" customWidth="1"/>
    <col min="7" max="7" width="5.7109375" customWidth="1"/>
    <col min="8" max="8" width="41.42578125" bestFit="1" customWidth="1"/>
    <col min="9" max="9" width="3.7109375" customWidth="1"/>
    <col min="10" max="10" width="5.7109375" customWidth="1"/>
    <col min="11" max="11" width="32.5703125" customWidth="1"/>
    <col min="12" max="12" width="14.85546875" customWidth="1"/>
    <col min="13" max="13" width="3.7109375" hidden="1" customWidth="1"/>
    <col min="14" max="16" width="9.140625" hidden="1" customWidth="1"/>
    <col min="17" max="17" width="25.7109375" hidden="1" customWidth="1"/>
    <col min="18" max="18" width="14.42578125" hidden="1" customWidth="1"/>
  </cols>
  <sheetData>
    <row r="1" spans="2:18" ht="16.5" hidden="1" customHeight="1">
      <c r="K1" t="s">
        <v>492</v>
      </c>
      <c r="L1" t="s">
        <v>399</v>
      </c>
      <c r="M1" t="s">
        <v>491</v>
      </c>
    </row>
    <row r="2" spans="2:18" ht="16.5" hidden="1" customHeight="1"/>
    <row r="3" spans="2:18" ht="3" customHeight="1"/>
    <row r="4" spans="2:18">
      <c r="D4" s="1" t="s">
        <v>395</v>
      </c>
      <c r="E4" s="1"/>
      <c r="F4" s="1"/>
      <c r="G4" s="1"/>
      <c r="H4" s="1"/>
    </row>
    <row r="5" spans="2:18" ht="3" hidden="1" customHeight="1"/>
    <row r="6" spans="2:18" ht="20.100000000000001" hidden="1" customHeight="1">
      <c r="D6" s="1"/>
      <c r="E6" s="1"/>
      <c r="F6" s="1" t="s">
        <v>83</v>
      </c>
      <c r="G6" s="1"/>
    </row>
    <row r="7" spans="2:18" ht="3" customHeight="1"/>
    <row r="8" spans="2:18">
      <c r="D8" s="1" t="s">
        <v>15</v>
      </c>
      <c r="E8" s="1"/>
      <c r="F8" s="1" t="s">
        <v>396</v>
      </c>
      <c r="G8" s="1"/>
      <c r="H8" s="1"/>
      <c r="I8" s="1" t="s">
        <v>397</v>
      </c>
      <c r="J8" s="1"/>
      <c r="K8" s="1"/>
      <c r="L8" s="1"/>
    </row>
    <row r="9" spans="2:18" ht="20.25" customHeight="1">
      <c r="D9" t="s">
        <v>91</v>
      </c>
      <c r="E9" t="s">
        <v>398</v>
      </c>
      <c r="F9" s="1" t="s">
        <v>91</v>
      </c>
      <c r="G9" s="1"/>
      <c r="H9" t="s">
        <v>398</v>
      </c>
      <c r="I9" s="1" t="s">
        <v>91</v>
      </c>
      <c r="J9" s="1"/>
      <c r="K9" t="s">
        <v>398</v>
      </c>
      <c r="L9" t="s">
        <v>399</v>
      </c>
    </row>
    <row r="10" spans="2:18" ht="12" customHeight="1">
      <c r="D10" t="s">
        <v>92</v>
      </c>
      <c r="E10" t="s">
        <v>48</v>
      </c>
      <c r="F10" s="1" t="s">
        <v>49</v>
      </c>
      <c r="G10" s="1"/>
      <c r="H10" t="s">
        <v>50</v>
      </c>
      <c r="I10" s="1" t="s">
        <v>67</v>
      </c>
      <c r="J10" s="1"/>
      <c r="K10" t="s">
        <v>68</v>
      </c>
      <c r="L10" t="s">
        <v>182</v>
      </c>
    </row>
    <row r="11" spans="2:18" hidden="1">
      <c r="D11">
        <v>0</v>
      </c>
      <c r="M11" t="s">
        <v>499</v>
      </c>
      <c r="P11" t="s">
        <v>497</v>
      </c>
      <c r="Q11" t="s">
        <v>498</v>
      </c>
      <c r="R11" t="s">
        <v>562</v>
      </c>
    </row>
    <row r="12" spans="2:18" ht="0.95" customHeight="1">
      <c r="B12" t="s">
        <v>403</v>
      </c>
      <c r="C12" s="1"/>
      <c r="D12" s="1">
        <v>1</v>
      </c>
      <c r="E12" s="1" t="s">
        <v>1538</v>
      </c>
      <c r="G12">
        <v>0</v>
      </c>
      <c r="J12" t="s">
        <v>496</v>
      </c>
      <c r="M12">
        <f>mergeValue(H12)</f>
        <v>0</v>
      </c>
      <c r="P12" t="str">
        <f>IF(ISERROR(MATCH(Q12,MODesc,0)),"n","y")</f>
        <v>y</v>
      </c>
      <c r="Q12" t="s">
        <v>1538</v>
      </c>
      <c r="R12" t="str">
        <f>K12&amp;"("&amp;L12&amp;")"</f>
        <v>()</v>
      </c>
    </row>
    <row r="13" spans="2:18" ht="0.95" customHeight="1">
      <c r="B13" t="s">
        <v>403</v>
      </c>
      <c r="C13" s="1"/>
      <c r="D13" s="1"/>
      <c r="E13" s="1"/>
      <c r="F13" s="1"/>
      <c r="G13" s="1">
        <v>1</v>
      </c>
      <c r="H13" s="1" t="s">
        <v>891</v>
      </c>
      <c r="J13" t="s">
        <v>496</v>
      </c>
      <c r="M13" t="str">
        <f>mergeValue(H13)</f>
        <v>Город-курорт Кисловодск</v>
      </c>
      <c r="R13" t="str">
        <f>K13&amp;"("&amp;L13&amp;")"</f>
        <v>()</v>
      </c>
    </row>
    <row r="14" spans="2:18" ht="15" customHeight="1">
      <c r="B14" t="s">
        <v>403</v>
      </c>
      <c r="C14" s="1"/>
      <c r="D14" s="1"/>
      <c r="E14" s="1"/>
      <c r="F14" s="1"/>
      <c r="G14" s="1"/>
      <c r="H14" s="1"/>
      <c r="J14">
        <v>1</v>
      </c>
      <c r="K14" t="s">
        <v>891</v>
      </c>
      <c r="L14" t="s">
        <v>892</v>
      </c>
      <c r="M14" t="str">
        <f>mergeValue(H14)</f>
        <v>Город-курорт Кисловодск</v>
      </c>
      <c r="R14" t="str">
        <f>K14&amp;" ("&amp;L14&amp;")"</f>
        <v>Город-курорт Кисловодск (07715000)</v>
      </c>
    </row>
    <row r="15" spans="2:18" ht="0.95" customHeight="1">
      <c r="B15" t="s">
        <v>400</v>
      </c>
      <c r="Q15" t="s">
        <v>18</v>
      </c>
    </row>
    <row r="16" spans="2:18" ht="21" customHeight="1"/>
    <row r="18" ht="0.75" customHeight="1"/>
  </sheetData>
  <sheetProtection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T">
    <tabColor indexed="47"/>
  </sheetPr>
  <dimension ref="A1:B11"/>
  <sheetViews>
    <sheetView showGridLines="0" workbookViewId="0"/>
  </sheetViews>
  <sheetFormatPr defaultRowHeight="15"/>
  <cols>
    <col min="2" max="2" width="65.28515625" customWidth="1"/>
    <col min="3" max="3" width="41" customWidth="1"/>
  </cols>
  <sheetData>
    <row r="1" spans="1:2">
      <c r="A1" t="s">
        <v>328</v>
      </c>
      <c r="B1" t="s">
        <v>329</v>
      </c>
    </row>
    <row r="2" spans="1:2">
      <c r="A2">
        <v>4213775</v>
      </c>
      <c r="B2" t="s">
        <v>581</v>
      </c>
    </row>
    <row r="3" spans="1:2">
      <c r="A3">
        <v>4213784</v>
      </c>
      <c r="B3" t="s">
        <v>674</v>
      </c>
    </row>
    <row r="4" spans="1:2">
      <c r="A4">
        <v>4213781</v>
      </c>
      <c r="B4" t="s">
        <v>673</v>
      </c>
    </row>
    <row r="5" spans="1:2">
      <c r="A5">
        <v>4213776</v>
      </c>
      <c r="B5" t="s">
        <v>582</v>
      </c>
    </row>
    <row r="6" spans="1:2">
      <c r="A6">
        <v>4213777</v>
      </c>
      <c r="B6" t="s">
        <v>583</v>
      </c>
    </row>
    <row r="7" spans="1:2">
      <c r="A7">
        <v>4213778</v>
      </c>
      <c r="B7" t="s">
        <v>584</v>
      </c>
    </row>
    <row r="8" spans="1:2">
      <c r="A8">
        <v>4213780</v>
      </c>
      <c r="B8" t="s">
        <v>585</v>
      </c>
    </row>
    <row r="9" spans="1:2">
      <c r="A9">
        <v>4213779</v>
      </c>
      <c r="B9" t="s">
        <v>588</v>
      </c>
    </row>
    <row r="10" spans="1:2">
      <c r="A10">
        <v>4213783</v>
      </c>
      <c r="B10" t="s">
        <v>587</v>
      </c>
    </row>
    <row r="11" spans="1:2">
      <c r="A11">
        <v>4213782</v>
      </c>
      <c r="B1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REESTR_VED">
    <tabColor indexed="47"/>
  </sheetPr>
  <dimension ref="A1:B11"/>
  <sheetViews>
    <sheetView showGridLines="0" workbookViewId="0"/>
  </sheetViews>
  <sheetFormatPr defaultRowHeight="15"/>
  <cols>
    <col min="2" max="2" width="65.28515625" customWidth="1"/>
    <col min="3" max="3" width="41" customWidth="1"/>
  </cols>
  <sheetData>
    <row r="1" spans="1:2">
      <c r="A1" t="s">
        <v>328</v>
      </c>
      <c r="B1" t="s">
        <v>330</v>
      </c>
    </row>
    <row r="2" spans="1:2">
      <c r="A2">
        <v>4190064</v>
      </c>
      <c r="B2" t="s">
        <v>1165</v>
      </c>
    </row>
    <row r="3" spans="1:2">
      <c r="A3">
        <v>4190065</v>
      </c>
      <c r="B3" t="s">
        <v>1166</v>
      </c>
    </row>
    <row r="4" spans="1:2">
      <c r="A4">
        <v>4190066</v>
      </c>
      <c r="B4" t="s">
        <v>1167</v>
      </c>
    </row>
    <row r="5" spans="1:2">
      <c r="A5">
        <v>4190067</v>
      </c>
      <c r="B5" t="s">
        <v>1168</v>
      </c>
    </row>
    <row r="6" spans="1:2">
      <c r="A6">
        <v>4190068</v>
      </c>
      <c r="B6" t="s">
        <v>1169</v>
      </c>
    </row>
    <row r="7" spans="1:2">
      <c r="A7">
        <v>4190069</v>
      </c>
      <c r="B7" t="s">
        <v>1170</v>
      </c>
    </row>
    <row r="8" spans="1:2">
      <c r="A8">
        <v>4190070</v>
      </c>
      <c r="B8" t="s">
        <v>1171</v>
      </c>
    </row>
    <row r="9" spans="1:2">
      <c r="A9">
        <v>4190071</v>
      </c>
      <c r="B9" t="s">
        <v>1172</v>
      </c>
    </row>
    <row r="10" spans="1:2">
      <c r="A10">
        <v>4190072</v>
      </c>
      <c r="B10" t="s">
        <v>1173</v>
      </c>
    </row>
    <row r="11" spans="1:2">
      <c r="A11">
        <v>4190073</v>
      </c>
      <c r="B11" t="s">
        <v>1174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modfrmReestrObj">
    <tabColor indexed="47"/>
  </sheetPr>
  <dimension ref="A1"/>
  <sheetViews>
    <sheetView showGridLines="0" workbookViewId="0"/>
  </sheetViews>
  <sheetFormatPr defaultRowHeight="15"/>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sheetPr codeName="AllSheetsInThisWorkbook">
    <tabColor indexed="47"/>
  </sheetPr>
  <dimension ref="A1:B44"/>
  <sheetViews>
    <sheetView showGridLines="0" workbookViewId="0"/>
  </sheetViews>
  <sheetFormatPr defaultRowHeight="15"/>
  <cols>
    <col min="1" max="1" width="36.28515625" customWidth="1"/>
    <col min="2" max="2" width="21.140625" customWidth="1"/>
  </cols>
  <sheetData>
    <row r="1" spans="1:2">
      <c r="A1" t="s">
        <v>56</v>
      </c>
      <c r="B1"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B38" t="s">
        <v>278</v>
      </c>
    </row>
    <row r="39" spans="1:2">
      <c r="B39" t="s">
        <v>332</v>
      </c>
    </row>
    <row r="40" spans="1:2">
      <c r="B40" t="s">
        <v>198</v>
      </c>
    </row>
    <row r="41" spans="1:2">
      <c r="B41" t="s">
        <v>180</v>
      </c>
    </row>
    <row r="42" spans="1:2">
      <c r="B42" t="s">
        <v>177</v>
      </c>
    </row>
    <row r="43" spans="1:2">
      <c r="B43" t="s">
        <v>220</v>
      </c>
    </row>
    <row r="44" spans="1:2">
      <c r="B44" t="s">
        <v>178</v>
      </c>
    </row>
  </sheetData>
  <sheetProtection formatColumns="0" formatRows="0"/>
  <phoneticPr fontId="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codeName="TSH_et_union_vert">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5"/>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gion">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modReestr">
    <tabColor indexed="47"/>
  </sheetPr>
  <dimension ref="A1"/>
  <sheetViews>
    <sheetView showGridLines="0" workbookViewId="0"/>
  </sheetViews>
  <sheetFormatPr defaultRowHeight="15"/>
  <cols>
    <col min="1" max="1" width="49.140625" customWidth="1"/>
  </cols>
  <sheetData/>
  <sheetProtection formatColumns="0" formatRows="0"/>
  <phoneticPr fontId="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modUpdTemplMain">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W40"/>
  <sheetViews>
    <sheetView showGridLines="0" topLeftCell="C4" workbookViewId="0">
      <selection activeCell="R23" sqref="R23"/>
    </sheetView>
  </sheetViews>
  <sheetFormatPr defaultRowHeight="15"/>
  <cols>
    <col min="1" max="2" width="3.7109375" hidden="1" customWidth="1"/>
    <col min="3" max="3" width="3.7109375" bestFit="1" customWidth="1"/>
    <col min="4" max="4" width="6.140625" customWidth="1"/>
    <col min="5" max="5" width="50.7109375" customWidth="1"/>
    <col min="6" max="6" width="33.85546875" customWidth="1"/>
    <col min="7" max="7" width="8.5703125" customWidth="1"/>
    <col min="8" max="8" width="3.7109375" customWidth="1"/>
    <col min="9" max="9" width="5.42578125" customWidth="1"/>
    <col min="10" max="10" width="47.85546875" customWidth="1"/>
    <col min="11" max="12" width="3.7109375" customWidth="1"/>
    <col min="13" max="13" width="5.7109375" customWidth="1"/>
    <col min="14" max="14" width="28.140625" customWidth="1"/>
    <col min="15" max="16" width="3.7109375" customWidth="1"/>
    <col min="17" max="17" width="5.7109375" customWidth="1"/>
    <col min="18" max="18" width="34.42578125" customWidth="1"/>
    <col min="19" max="20" width="3.7109375" customWidth="1"/>
    <col min="21" max="21" width="5.7109375" customWidth="1"/>
    <col min="22" max="22" width="34.42578125" customWidth="1"/>
    <col min="23" max="23" width="30.7109375" customWidth="1"/>
    <col min="24" max="24" width="3.7109375" customWidth="1"/>
  </cols>
  <sheetData>
    <row r="1" spans="4:10" ht="11.25" hidden="1" customHeight="1"/>
    <row r="2" spans="4:10" ht="11.25" hidden="1" customHeight="1"/>
    <row r="3" spans="4:10" ht="11.25" hidden="1" customHeight="1"/>
    <row r="4" spans="4:10" ht="3" customHeight="1"/>
    <row r="5" spans="4:10" ht="29.1" customHeight="1">
      <c r="D5" s="1" t="s">
        <v>626</v>
      </c>
      <c r="E5" s="1"/>
      <c r="F5" s="1"/>
      <c r="G5" s="1"/>
      <c r="H5" s="1"/>
      <c r="I5" s="1"/>
      <c r="J5" s="1"/>
    </row>
    <row r="6" spans="4:10" ht="3" customHeight="1">
      <c r="D6" s="1"/>
      <c r="E6" s="1"/>
      <c r="F6" s="1"/>
      <c r="G6" s="1"/>
      <c r="H6" s="1"/>
      <c r="I6" s="1"/>
      <c r="J6" s="1"/>
    </row>
    <row r="7" spans="4:10" ht="5.25" hidden="1" customHeight="1">
      <c r="E7" s="1"/>
      <c r="F7" s="1"/>
      <c r="G7" s="1"/>
      <c r="H7" s="1"/>
      <c r="I7" s="1"/>
      <c r="J7" s="1"/>
    </row>
    <row r="8" spans="4:10" ht="5.25" hidden="1" customHeight="1">
      <c r="E8" s="1"/>
      <c r="F8" s="1"/>
      <c r="G8" s="1"/>
      <c r="H8" s="1"/>
      <c r="I8" s="1"/>
      <c r="J8" s="1"/>
    </row>
    <row r="9" spans="4:10" ht="5.25" hidden="1" customHeight="1">
      <c r="E9" s="1"/>
      <c r="F9" s="1"/>
      <c r="G9" s="1"/>
      <c r="H9" s="1"/>
      <c r="I9" s="1"/>
      <c r="J9" s="1"/>
    </row>
    <row r="10" spans="4:10" hidden="1">
      <c r="E10" s="1"/>
      <c r="F10" s="1"/>
    </row>
    <row r="11" spans="4:10" ht="18.75" hidden="1" customHeight="1">
      <c r="E11" s="1" t="s">
        <v>633</v>
      </c>
      <c r="F11" s="1"/>
      <c r="G11" t="s">
        <v>84</v>
      </c>
    </row>
    <row r="12" spans="4:10" hidden="1">
      <c r="E12" s="1" t="s">
        <v>634</v>
      </c>
      <c r="F12" s="1"/>
      <c r="G12" t="s">
        <v>84</v>
      </c>
    </row>
    <row r="13" spans="4:10" ht="5.25" hidden="1" customHeight="1">
      <c r="E13" s="1"/>
      <c r="F13" s="1"/>
    </row>
    <row r="14" spans="4:10" ht="5.25" hidden="1" customHeight="1"/>
    <row r="15" spans="4:10" ht="5.25" hidden="1" customHeight="1"/>
    <row r="16" spans="4:10" ht="3" customHeight="1"/>
    <row r="17" spans="1:23" ht="27" customHeight="1">
      <c r="D17" s="1" t="s">
        <v>91</v>
      </c>
      <c r="E17" s="1" t="s">
        <v>296</v>
      </c>
      <c r="F17" s="1" t="s">
        <v>79</v>
      </c>
      <c r="G17" s="1" t="s">
        <v>436</v>
      </c>
      <c r="H17" s="1" t="s">
        <v>91</v>
      </c>
      <c r="I17" s="1"/>
      <c r="J17" s="1" t="s">
        <v>19</v>
      </c>
      <c r="K17" s="1" t="s">
        <v>461</v>
      </c>
      <c r="L17" s="1"/>
      <c r="M17" s="1"/>
      <c r="N17" s="1"/>
      <c r="O17" s="1" t="s">
        <v>624</v>
      </c>
      <c r="P17" s="1"/>
      <c r="Q17" s="1"/>
      <c r="R17" s="1"/>
      <c r="S17" s="1" t="s">
        <v>625</v>
      </c>
      <c r="T17" s="1"/>
      <c r="U17" s="1"/>
      <c r="V17" s="1"/>
      <c r="W17" s="1" t="s">
        <v>243</v>
      </c>
    </row>
    <row r="18" spans="1:23" ht="30.75" customHeight="1">
      <c r="D18" s="1"/>
      <c r="E18" s="1"/>
      <c r="F18" s="1"/>
      <c r="G18" s="1"/>
      <c r="H18" s="1"/>
      <c r="I18" s="1"/>
      <c r="J18" s="1"/>
      <c r="K18" t="s">
        <v>299</v>
      </c>
      <c r="L18" s="1" t="s">
        <v>91</v>
      </c>
      <c r="M18" s="1"/>
      <c r="N18" t="s">
        <v>229</v>
      </c>
      <c r="O18" t="s">
        <v>299</v>
      </c>
      <c r="P18" s="1" t="s">
        <v>91</v>
      </c>
      <c r="Q18" s="1"/>
      <c r="R18" t="s">
        <v>229</v>
      </c>
      <c r="S18" t="s">
        <v>299</v>
      </c>
      <c r="T18" s="1" t="s">
        <v>91</v>
      </c>
      <c r="U18" s="1"/>
      <c r="V18" t="s">
        <v>398</v>
      </c>
      <c r="W18" s="1"/>
    </row>
    <row r="19" spans="1:23" ht="12" customHeight="1">
      <c r="D19" t="s">
        <v>92</v>
      </c>
      <c r="E19" t="s">
        <v>48</v>
      </c>
      <c r="F19" t="s">
        <v>49</v>
      </c>
      <c r="G19" t="s">
        <v>50</v>
      </c>
      <c r="H19" s="1" t="s">
        <v>67</v>
      </c>
      <c r="I19" s="1"/>
      <c r="J19" t="s">
        <v>68</v>
      </c>
      <c r="K19" t="s">
        <v>182</v>
      </c>
      <c r="L19" s="1" t="s">
        <v>183</v>
      </c>
      <c r="M19" s="1"/>
      <c r="N19" t="s">
        <v>207</v>
      </c>
      <c r="O19" t="s">
        <v>208</v>
      </c>
      <c r="P19" s="1" t="s">
        <v>209</v>
      </c>
      <c r="Q19" s="1"/>
      <c r="R19" t="s">
        <v>210</v>
      </c>
      <c r="S19" t="s">
        <v>209</v>
      </c>
      <c r="T19" s="1" t="s">
        <v>210</v>
      </c>
      <c r="U19" s="1"/>
      <c r="V19" t="s">
        <v>211</v>
      </c>
      <c r="W19" t="s">
        <v>212</v>
      </c>
    </row>
    <row r="20" spans="1:23" ht="14.25" hidden="1" customHeight="1">
      <c r="D20">
        <v>0</v>
      </c>
    </row>
    <row r="21" spans="1:23" ht="17.100000000000001" customHeight="1">
      <c r="A21">
        <v>13</v>
      </c>
      <c r="D21" s="1">
        <v>1</v>
      </c>
      <c r="E21" s="1" t="s">
        <v>674</v>
      </c>
      <c r="F21" s="1" t="s">
        <v>1165</v>
      </c>
      <c r="G21" s="1" t="s">
        <v>84</v>
      </c>
      <c r="H21" s="1"/>
      <c r="I21" s="1">
        <v>1</v>
      </c>
      <c r="J21" s="1" t="s">
        <v>1539</v>
      </c>
      <c r="K21" s="1" t="s">
        <v>83</v>
      </c>
      <c r="L21" s="1"/>
      <c r="M21" s="1" t="s">
        <v>92</v>
      </c>
      <c r="N21" s="1" t="s">
        <v>1538</v>
      </c>
      <c r="O21" s="1" t="s">
        <v>83</v>
      </c>
      <c r="P21" s="1"/>
      <c r="Q21" s="1" t="s">
        <v>92</v>
      </c>
      <c r="R21" s="1" t="s">
        <v>1540</v>
      </c>
      <c r="S21" s="1" t="s">
        <v>84</v>
      </c>
      <c r="U21" t="s">
        <v>92</v>
      </c>
    </row>
    <row r="22" spans="1:23" ht="15" customHeight="1">
      <c r="D22" s="1"/>
      <c r="E22" s="1"/>
      <c r="F22" s="1"/>
      <c r="G22" s="1"/>
      <c r="H22" s="1"/>
      <c r="I22" s="1"/>
      <c r="J22" s="1"/>
      <c r="K22" s="1"/>
      <c r="L22" s="1"/>
      <c r="M22" s="1"/>
      <c r="N22" s="1"/>
      <c r="O22" s="1"/>
      <c r="P22" s="1"/>
      <c r="Q22" s="1"/>
      <c r="R22" s="1"/>
      <c r="S22" s="1"/>
    </row>
    <row r="23" spans="1:23" ht="17.100000000000001" customHeight="1">
      <c r="D23" s="1"/>
      <c r="E23" s="1"/>
      <c r="F23" s="1"/>
      <c r="G23" s="1"/>
      <c r="H23" s="1"/>
      <c r="I23" s="1"/>
      <c r="J23" s="1"/>
      <c r="K23" s="1"/>
      <c r="L23" s="1"/>
      <c r="M23" s="1"/>
      <c r="N23" s="1"/>
      <c r="O23" s="1"/>
    </row>
    <row r="24" spans="1:23" ht="15" customHeight="1">
      <c r="D24" s="1"/>
      <c r="E24" s="1"/>
      <c r="F24" s="1"/>
      <c r="G24" s="1"/>
      <c r="H24" s="1"/>
      <c r="I24" s="1"/>
      <c r="J24" s="1"/>
      <c r="K24" s="1"/>
    </row>
    <row r="25" spans="1:23" ht="15" customHeight="1">
      <c r="D25" s="1"/>
      <c r="E25" s="1"/>
      <c r="F25" s="1"/>
      <c r="G25" s="1"/>
    </row>
    <row r="26" spans="1:23" ht="17.100000000000001" customHeight="1"/>
    <row r="27" spans="1:23" ht="3" customHeight="1"/>
    <row r="28" spans="1:23" ht="11.25" hidden="1" customHeight="1"/>
    <row r="29" spans="1:23" ht="0.95" customHeight="1"/>
    <row r="30" spans="1:23" ht="23.25" customHeight="1"/>
    <row r="31" spans="1:23" ht="3" customHeight="1"/>
    <row r="32" spans="1:23" ht="17.100000000000001" customHeight="1">
      <c r="E32" s="1" t="s">
        <v>643</v>
      </c>
      <c r="F32" s="1"/>
      <c r="G32" s="1"/>
      <c r="H32" s="1"/>
      <c r="I32" s="1"/>
      <c r="J32" s="1"/>
      <c r="K32" s="1"/>
      <c r="L32" s="1"/>
      <c r="M32" s="1"/>
      <c r="N32" s="1"/>
      <c r="O32" s="1"/>
      <c r="P32" s="1"/>
      <c r="Q32" s="1"/>
      <c r="R32" s="1"/>
      <c r="S32" s="1"/>
      <c r="T32" s="1"/>
      <c r="U32" s="1"/>
      <c r="V32" s="1"/>
      <c r="W32" s="1"/>
    </row>
    <row r="33" spans="5:23" ht="36.950000000000003" customHeight="1">
      <c r="E33" s="1" t="s">
        <v>645</v>
      </c>
      <c r="F33" s="1"/>
      <c r="G33" s="1"/>
      <c r="H33" s="1"/>
      <c r="I33" s="1"/>
      <c r="J33" s="1"/>
      <c r="K33" s="1"/>
      <c r="L33" s="1"/>
      <c r="M33" s="1"/>
      <c r="N33" s="1"/>
      <c r="O33" s="1"/>
      <c r="P33" s="1"/>
      <c r="Q33" s="1"/>
      <c r="R33" s="1"/>
      <c r="S33" s="1"/>
      <c r="T33" s="1"/>
      <c r="U33" s="1"/>
      <c r="V33" s="1"/>
      <c r="W33" s="1"/>
    </row>
    <row r="34" spans="5:23" ht="17.100000000000001" customHeight="1">
      <c r="E34" s="1" t="s">
        <v>646</v>
      </c>
      <c r="F34" s="1"/>
      <c r="G34" s="1"/>
      <c r="H34" s="1"/>
      <c r="I34" s="1"/>
      <c r="J34" s="1"/>
      <c r="K34" s="1"/>
      <c r="L34" s="1"/>
      <c r="M34" s="1"/>
      <c r="N34" s="1"/>
      <c r="O34" s="1"/>
      <c r="P34" s="1"/>
      <c r="Q34" s="1"/>
      <c r="R34" s="1"/>
      <c r="S34" s="1"/>
      <c r="T34" s="1"/>
      <c r="U34" s="1"/>
      <c r="V34" s="1"/>
      <c r="W34" s="1"/>
    </row>
    <row r="35" spans="5:23" ht="27" customHeight="1">
      <c r="E35" s="1" t="s">
        <v>647</v>
      </c>
      <c r="F35" s="1"/>
      <c r="G35" s="1"/>
      <c r="H35" s="1"/>
      <c r="I35" s="1"/>
      <c r="J35" s="1"/>
      <c r="K35" s="1"/>
      <c r="L35" s="1"/>
      <c r="M35" s="1"/>
      <c r="N35" s="1"/>
      <c r="O35" s="1"/>
      <c r="P35" s="1"/>
      <c r="Q35" s="1"/>
      <c r="R35" s="1"/>
      <c r="S35" s="1"/>
      <c r="T35" s="1"/>
      <c r="U35" s="1"/>
      <c r="V35" s="1"/>
      <c r="W35" s="1"/>
    </row>
    <row r="36" spans="5:23" ht="17.100000000000001" customHeight="1">
      <c r="E36" s="1" t="s">
        <v>648</v>
      </c>
      <c r="F36" s="1"/>
      <c r="G36" s="1"/>
      <c r="H36" s="1"/>
      <c r="I36" s="1"/>
      <c r="J36" s="1"/>
      <c r="K36" s="1"/>
      <c r="L36" s="1"/>
      <c r="M36" s="1"/>
      <c r="N36" s="1"/>
      <c r="O36" s="1"/>
      <c r="P36" s="1"/>
      <c r="Q36" s="1"/>
      <c r="R36" s="1"/>
      <c r="S36" s="1"/>
      <c r="T36" s="1"/>
      <c r="U36" s="1"/>
      <c r="V36" s="1"/>
      <c r="W36" s="1"/>
    </row>
    <row r="37" spans="5:23" ht="15" customHeight="1"/>
    <row r="38" spans="5:23" ht="15" customHeight="1">
      <c r="E38" s="1" t="s">
        <v>644</v>
      </c>
      <c r="F38" s="1"/>
      <c r="G38" s="1"/>
      <c r="H38" s="1"/>
      <c r="I38" s="1"/>
      <c r="J38" s="1"/>
      <c r="K38" s="1"/>
      <c r="L38" s="1"/>
      <c r="M38" s="1"/>
      <c r="N38" s="1"/>
      <c r="O38" s="1"/>
      <c r="P38" s="1"/>
      <c r="Q38" s="1"/>
      <c r="R38" s="1"/>
      <c r="S38" s="1"/>
      <c r="T38" s="1"/>
      <c r="U38" s="1"/>
      <c r="V38" s="1"/>
      <c r="W38" s="1"/>
    </row>
    <row r="39" spans="5:23" ht="17.100000000000001" customHeight="1">
      <c r="E39" s="1" t="s">
        <v>649</v>
      </c>
      <c r="F39" s="1"/>
      <c r="G39" s="1"/>
      <c r="H39" s="1"/>
      <c r="I39" s="1"/>
      <c r="J39" s="1"/>
      <c r="K39" s="1"/>
      <c r="L39" s="1"/>
      <c r="M39" s="1"/>
      <c r="N39" s="1"/>
      <c r="O39" s="1"/>
      <c r="P39" s="1"/>
      <c r="Q39" s="1"/>
      <c r="R39" s="1"/>
      <c r="S39" s="1"/>
      <c r="T39" s="1"/>
      <c r="U39" s="1"/>
      <c r="V39" s="1"/>
      <c r="W39" s="1"/>
    </row>
    <row r="40" spans="5:23" ht="17.100000000000001" customHeight="1">
      <c r="E40" s="1" t="s">
        <v>650</v>
      </c>
      <c r="F40" s="1"/>
      <c r="G40" s="1"/>
      <c r="H40" s="1"/>
      <c r="I40" s="1"/>
      <c r="J40" s="1"/>
      <c r="K40" s="1"/>
      <c r="L40" s="1"/>
      <c r="M40" s="1"/>
      <c r="N40" s="1"/>
      <c r="O40" s="1"/>
      <c r="P40" s="1"/>
      <c r="Q40" s="1"/>
      <c r="R40" s="1"/>
      <c r="S40" s="1"/>
      <c r="T40" s="1"/>
      <c r="U40" s="1"/>
      <c r="V40" s="1"/>
      <c r="W40" s="1"/>
    </row>
  </sheetData>
  <sheetProtection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0"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J21 R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TSH_REESTR_ORG">
    <tabColor indexed="47"/>
  </sheetPr>
  <dimension ref="A1:J81"/>
  <sheetViews>
    <sheetView showGridLines="0" workbookViewId="0"/>
  </sheetViews>
  <sheetFormatPr defaultRowHeight="15"/>
  <cols>
    <col min="3" max="3" width="20.7109375" customWidth="1"/>
    <col min="4" max="4" width="25.140625" customWidth="1"/>
  </cols>
  <sheetData>
    <row r="1" spans="1:10">
      <c r="A1" t="s">
        <v>1164</v>
      </c>
      <c r="B1" t="s">
        <v>1181</v>
      </c>
      <c r="C1" t="s">
        <v>1182</v>
      </c>
      <c r="D1" t="s">
        <v>1183</v>
      </c>
      <c r="E1" t="s">
        <v>1184</v>
      </c>
      <c r="F1" t="s">
        <v>1185</v>
      </c>
      <c r="G1" t="s">
        <v>1186</v>
      </c>
      <c r="H1" t="s">
        <v>1187</v>
      </c>
      <c r="I1" t="s">
        <v>1188</v>
      </c>
    </row>
    <row r="2" spans="1:10">
      <c r="A2">
        <v>1</v>
      </c>
      <c r="B2" t="s">
        <v>1189</v>
      </c>
      <c r="C2" t="s">
        <v>159</v>
      </c>
      <c r="D2" t="s">
        <v>1190</v>
      </c>
      <c r="E2" t="s">
        <v>1191</v>
      </c>
      <c r="F2" t="s">
        <v>1192</v>
      </c>
      <c r="G2" t="s">
        <v>1193</v>
      </c>
      <c r="H2" t="s">
        <v>1194</v>
      </c>
      <c r="J2" t="s">
        <v>1528</v>
      </c>
    </row>
    <row r="3" spans="1:10">
      <c r="A3">
        <v>2</v>
      </c>
      <c r="B3" t="s">
        <v>1189</v>
      </c>
      <c r="C3" t="s">
        <v>159</v>
      </c>
      <c r="D3" t="s">
        <v>1195</v>
      </c>
      <c r="E3" t="s">
        <v>1196</v>
      </c>
      <c r="F3" t="s">
        <v>1197</v>
      </c>
      <c r="G3" t="s">
        <v>1198</v>
      </c>
      <c r="H3" t="s">
        <v>1199</v>
      </c>
      <c r="J3" t="s">
        <v>1528</v>
      </c>
    </row>
    <row r="4" spans="1:10">
      <c r="A4">
        <v>3</v>
      </c>
      <c r="B4" t="s">
        <v>1189</v>
      </c>
      <c r="C4" t="s">
        <v>159</v>
      </c>
      <c r="D4" t="s">
        <v>1200</v>
      </c>
      <c r="E4" t="s">
        <v>1201</v>
      </c>
      <c r="F4" t="s">
        <v>1202</v>
      </c>
      <c r="G4" t="s">
        <v>1203</v>
      </c>
      <c r="J4" t="s">
        <v>1528</v>
      </c>
    </row>
    <row r="5" spans="1:10">
      <c r="A5">
        <v>4</v>
      </c>
      <c r="B5" t="s">
        <v>1189</v>
      </c>
      <c r="C5" t="s">
        <v>159</v>
      </c>
      <c r="D5" t="s">
        <v>1204</v>
      </c>
      <c r="E5" t="s">
        <v>1205</v>
      </c>
      <c r="F5" t="s">
        <v>1206</v>
      </c>
      <c r="G5" t="s">
        <v>1207</v>
      </c>
      <c r="J5" t="s">
        <v>1528</v>
      </c>
    </row>
    <row r="6" spans="1:10">
      <c r="A6">
        <v>5</v>
      </c>
      <c r="B6" t="s">
        <v>1189</v>
      </c>
      <c r="C6" t="s">
        <v>159</v>
      </c>
      <c r="D6" t="s">
        <v>1208</v>
      </c>
      <c r="E6" t="s">
        <v>1209</v>
      </c>
      <c r="F6" t="s">
        <v>1210</v>
      </c>
      <c r="G6" t="s">
        <v>1211</v>
      </c>
      <c r="H6" t="s">
        <v>1212</v>
      </c>
      <c r="J6" t="s">
        <v>1528</v>
      </c>
    </row>
    <row r="7" spans="1:10">
      <c r="A7">
        <v>6</v>
      </c>
      <c r="B7" t="s">
        <v>1189</v>
      </c>
      <c r="C7" t="s">
        <v>159</v>
      </c>
      <c r="D7" t="s">
        <v>1213</v>
      </c>
      <c r="E7" t="s">
        <v>1214</v>
      </c>
      <c r="F7" t="s">
        <v>1215</v>
      </c>
      <c r="G7" t="s">
        <v>1216</v>
      </c>
      <c r="H7" t="s">
        <v>1217</v>
      </c>
      <c r="J7" t="s">
        <v>1528</v>
      </c>
    </row>
    <row r="8" spans="1:10">
      <c r="A8">
        <v>7</v>
      </c>
      <c r="B8" t="s">
        <v>1189</v>
      </c>
      <c r="C8" t="s">
        <v>159</v>
      </c>
      <c r="D8" t="s">
        <v>1218</v>
      </c>
      <c r="E8" t="s">
        <v>1219</v>
      </c>
      <c r="F8" t="s">
        <v>1220</v>
      </c>
      <c r="G8" t="s">
        <v>1193</v>
      </c>
      <c r="J8" t="s">
        <v>1528</v>
      </c>
    </row>
    <row r="9" spans="1:10">
      <c r="A9">
        <v>8</v>
      </c>
      <c r="B9" t="s">
        <v>1189</v>
      </c>
      <c r="C9" t="s">
        <v>159</v>
      </c>
      <c r="D9" t="s">
        <v>1221</v>
      </c>
      <c r="E9" t="s">
        <v>1222</v>
      </c>
      <c r="F9" t="s">
        <v>1223</v>
      </c>
      <c r="G9" t="s">
        <v>1224</v>
      </c>
      <c r="H9" t="s">
        <v>1225</v>
      </c>
      <c r="J9" t="s">
        <v>1528</v>
      </c>
    </row>
    <row r="10" spans="1:10">
      <c r="A10">
        <v>9</v>
      </c>
      <c r="B10" t="s">
        <v>1189</v>
      </c>
      <c r="C10" t="s">
        <v>159</v>
      </c>
      <c r="D10" t="s">
        <v>1226</v>
      </c>
      <c r="E10" t="s">
        <v>1227</v>
      </c>
      <c r="F10" t="s">
        <v>1228</v>
      </c>
      <c r="G10" t="s">
        <v>1229</v>
      </c>
      <c r="H10" t="s">
        <v>1230</v>
      </c>
      <c r="J10" t="s">
        <v>1528</v>
      </c>
    </row>
    <row r="11" spans="1:10">
      <c r="A11">
        <v>10</v>
      </c>
      <c r="B11" t="s">
        <v>1189</v>
      </c>
      <c r="C11" t="s">
        <v>159</v>
      </c>
      <c r="D11" t="s">
        <v>1231</v>
      </c>
      <c r="E11" t="s">
        <v>1232</v>
      </c>
      <c r="F11" t="s">
        <v>1233</v>
      </c>
      <c r="G11" t="s">
        <v>1234</v>
      </c>
      <c r="H11" t="s">
        <v>1235</v>
      </c>
      <c r="J11" t="s">
        <v>1528</v>
      </c>
    </row>
    <row r="12" spans="1:10">
      <c r="A12">
        <v>11</v>
      </c>
      <c r="B12" t="s">
        <v>1189</v>
      </c>
      <c r="C12" t="s">
        <v>159</v>
      </c>
      <c r="D12" t="s">
        <v>1236</v>
      </c>
      <c r="E12" t="s">
        <v>1237</v>
      </c>
      <c r="F12" t="s">
        <v>1238</v>
      </c>
      <c r="G12" t="s">
        <v>1239</v>
      </c>
      <c r="J12" t="s">
        <v>1528</v>
      </c>
    </row>
    <row r="13" spans="1:10">
      <c r="A13">
        <v>12</v>
      </c>
      <c r="B13" t="s">
        <v>1189</v>
      </c>
      <c r="C13" t="s">
        <v>159</v>
      </c>
      <c r="D13" t="s">
        <v>1240</v>
      </c>
      <c r="E13" t="s">
        <v>1241</v>
      </c>
      <c r="F13" t="s">
        <v>1242</v>
      </c>
      <c r="G13" t="s">
        <v>1243</v>
      </c>
      <c r="H13" t="s">
        <v>1244</v>
      </c>
      <c r="J13" t="s">
        <v>1528</v>
      </c>
    </row>
    <row r="14" spans="1:10">
      <c r="A14">
        <v>13</v>
      </c>
      <c r="B14" t="s">
        <v>1189</v>
      </c>
      <c r="C14" t="s">
        <v>159</v>
      </c>
      <c r="D14" t="s">
        <v>1245</v>
      </c>
      <c r="E14" t="s">
        <v>1246</v>
      </c>
      <c r="F14" t="s">
        <v>1247</v>
      </c>
      <c r="G14" t="s">
        <v>1248</v>
      </c>
      <c r="H14" t="s">
        <v>1249</v>
      </c>
      <c r="J14" t="s">
        <v>1528</v>
      </c>
    </row>
    <row r="15" spans="1:10">
      <c r="A15">
        <v>14</v>
      </c>
      <c r="B15" t="s">
        <v>1189</v>
      </c>
      <c r="C15" t="s">
        <v>159</v>
      </c>
      <c r="D15" t="s">
        <v>1250</v>
      </c>
      <c r="E15" t="s">
        <v>1251</v>
      </c>
      <c r="F15" t="s">
        <v>1252</v>
      </c>
      <c r="G15" t="s">
        <v>1211</v>
      </c>
      <c r="H15" t="s">
        <v>1253</v>
      </c>
      <c r="J15" t="s">
        <v>1528</v>
      </c>
    </row>
    <row r="16" spans="1:10">
      <c r="A16">
        <v>15</v>
      </c>
      <c r="B16" t="s">
        <v>1189</v>
      </c>
      <c r="C16" t="s">
        <v>159</v>
      </c>
      <c r="D16" t="s">
        <v>1254</v>
      </c>
      <c r="E16" t="s">
        <v>1255</v>
      </c>
      <c r="F16" t="s">
        <v>1256</v>
      </c>
      <c r="G16" t="s">
        <v>1198</v>
      </c>
      <c r="H16" t="s">
        <v>1257</v>
      </c>
      <c r="J16" t="s">
        <v>1528</v>
      </c>
    </row>
    <row r="17" spans="1:10">
      <c r="A17">
        <v>16</v>
      </c>
      <c r="B17" t="s">
        <v>1189</v>
      </c>
      <c r="C17" t="s">
        <v>159</v>
      </c>
      <c r="D17" t="s">
        <v>1258</v>
      </c>
      <c r="E17" t="s">
        <v>1259</v>
      </c>
      <c r="F17" t="s">
        <v>1260</v>
      </c>
      <c r="G17" t="s">
        <v>1261</v>
      </c>
      <c r="H17" t="s">
        <v>1262</v>
      </c>
      <c r="J17" t="s">
        <v>1528</v>
      </c>
    </row>
    <row r="18" spans="1:10">
      <c r="A18">
        <v>17</v>
      </c>
      <c r="B18" t="s">
        <v>1189</v>
      </c>
      <c r="C18" t="s">
        <v>159</v>
      </c>
      <c r="D18" t="s">
        <v>1263</v>
      </c>
      <c r="E18" t="s">
        <v>1264</v>
      </c>
      <c r="F18" t="s">
        <v>1265</v>
      </c>
      <c r="G18" t="s">
        <v>1224</v>
      </c>
      <c r="H18" t="s">
        <v>1266</v>
      </c>
      <c r="J18" t="s">
        <v>1528</v>
      </c>
    </row>
    <row r="19" spans="1:10">
      <c r="A19">
        <v>18</v>
      </c>
      <c r="B19" t="s">
        <v>1189</v>
      </c>
      <c r="C19" t="s">
        <v>159</v>
      </c>
      <c r="D19" t="s">
        <v>1267</v>
      </c>
      <c r="E19" t="s">
        <v>1268</v>
      </c>
      <c r="F19" t="s">
        <v>1269</v>
      </c>
      <c r="G19" t="s">
        <v>1270</v>
      </c>
      <c r="H19" t="s">
        <v>1271</v>
      </c>
      <c r="J19" t="s">
        <v>1528</v>
      </c>
    </row>
    <row r="20" spans="1:10">
      <c r="A20">
        <v>19</v>
      </c>
      <c r="B20" t="s">
        <v>1189</v>
      </c>
      <c r="C20" t="s">
        <v>159</v>
      </c>
      <c r="D20" t="s">
        <v>1272</v>
      </c>
      <c r="E20" t="s">
        <v>1273</v>
      </c>
      <c r="F20" t="s">
        <v>1274</v>
      </c>
      <c r="G20" t="s">
        <v>1229</v>
      </c>
      <c r="J20" t="s">
        <v>1528</v>
      </c>
    </row>
    <row r="21" spans="1:10">
      <c r="A21">
        <v>20</v>
      </c>
      <c r="B21" t="s">
        <v>1189</v>
      </c>
      <c r="C21" t="s">
        <v>159</v>
      </c>
      <c r="D21" t="s">
        <v>1275</v>
      </c>
      <c r="E21" t="s">
        <v>1276</v>
      </c>
      <c r="F21" t="s">
        <v>1277</v>
      </c>
      <c r="G21" t="s">
        <v>1224</v>
      </c>
      <c r="J21" t="s">
        <v>1528</v>
      </c>
    </row>
    <row r="22" spans="1:10">
      <c r="A22">
        <v>21</v>
      </c>
      <c r="B22" t="s">
        <v>1189</v>
      </c>
      <c r="C22" t="s">
        <v>159</v>
      </c>
      <c r="D22" t="s">
        <v>1278</v>
      </c>
      <c r="E22" t="s">
        <v>1279</v>
      </c>
      <c r="F22" t="s">
        <v>1280</v>
      </c>
      <c r="G22" t="s">
        <v>1281</v>
      </c>
      <c r="J22" t="s">
        <v>1528</v>
      </c>
    </row>
    <row r="23" spans="1:10">
      <c r="A23">
        <v>22</v>
      </c>
      <c r="B23" t="s">
        <v>1189</v>
      </c>
      <c r="C23" t="s">
        <v>159</v>
      </c>
      <c r="D23" t="s">
        <v>1282</v>
      </c>
      <c r="E23" t="s">
        <v>1283</v>
      </c>
      <c r="F23" t="s">
        <v>1284</v>
      </c>
      <c r="G23" t="s">
        <v>1285</v>
      </c>
      <c r="H23" t="s">
        <v>1286</v>
      </c>
      <c r="J23" t="s">
        <v>1528</v>
      </c>
    </row>
    <row r="24" spans="1:10">
      <c r="A24">
        <v>23</v>
      </c>
      <c r="B24" t="s">
        <v>1189</v>
      </c>
      <c r="C24" t="s">
        <v>159</v>
      </c>
      <c r="D24" t="s">
        <v>1287</v>
      </c>
      <c r="E24" t="s">
        <v>1288</v>
      </c>
      <c r="F24" t="s">
        <v>1289</v>
      </c>
      <c r="G24" t="s">
        <v>1290</v>
      </c>
      <c r="H24" t="s">
        <v>1291</v>
      </c>
      <c r="J24" t="s">
        <v>1528</v>
      </c>
    </row>
    <row r="25" spans="1:10">
      <c r="A25">
        <v>24</v>
      </c>
      <c r="B25" t="s">
        <v>1189</v>
      </c>
      <c r="C25" t="s">
        <v>159</v>
      </c>
      <c r="D25" t="s">
        <v>1292</v>
      </c>
      <c r="E25" t="s">
        <v>1293</v>
      </c>
      <c r="F25" t="s">
        <v>1294</v>
      </c>
      <c r="G25" t="s">
        <v>1290</v>
      </c>
      <c r="H25" t="s">
        <v>1295</v>
      </c>
      <c r="J25" t="s">
        <v>1528</v>
      </c>
    </row>
    <row r="26" spans="1:10">
      <c r="A26">
        <v>25</v>
      </c>
      <c r="B26" t="s">
        <v>1189</v>
      </c>
      <c r="C26" t="s">
        <v>159</v>
      </c>
      <c r="D26" t="s">
        <v>1296</v>
      </c>
      <c r="E26" t="s">
        <v>1297</v>
      </c>
      <c r="F26" t="s">
        <v>1298</v>
      </c>
      <c r="G26" t="s">
        <v>1290</v>
      </c>
      <c r="H26" t="s">
        <v>1299</v>
      </c>
      <c r="J26" t="s">
        <v>1528</v>
      </c>
    </row>
    <row r="27" spans="1:10">
      <c r="A27">
        <v>26</v>
      </c>
      <c r="B27" t="s">
        <v>1189</v>
      </c>
      <c r="C27" t="s">
        <v>159</v>
      </c>
      <c r="D27" t="s">
        <v>1300</v>
      </c>
      <c r="E27" t="s">
        <v>1301</v>
      </c>
      <c r="F27" t="s">
        <v>1302</v>
      </c>
      <c r="G27" t="s">
        <v>1303</v>
      </c>
      <c r="H27" t="s">
        <v>1304</v>
      </c>
      <c r="J27" t="s">
        <v>1528</v>
      </c>
    </row>
    <row r="28" spans="1:10">
      <c r="A28">
        <v>27</v>
      </c>
      <c r="B28" t="s">
        <v>1189</v>
      </c>
      <c r="C28" t="s">
        <v>159</v>
      </c>
      <c r="D28" t="s">
        <v>1305</v>
      </c>
      <c r="E28" t="s">
        <v>1306</v>
      </c>
      <c r="F28" t="s">
        <v>1307</v>
      </c>
      <c r="G28" t="s">
        <v>1198</v>
      </c>
      <c r="H28" t="s">
        <v>1308</v>
      </c>
      <c r="J28" t="s">
        <v>1528</v>
      </c>
    </row>
    <row r="29" spans="1:10">
      <c r="A29">
        <v>28</v>
      </c>
      <c r="B29" t="s">
        <v>1189</v>
      </c>
      <c r="C29" t="s">
        <v>159</v>
      </c>
      <c r="D29" t="s">
        <v>1309</v>
      </c>
      <c r="E29" t="s">
        <v>1310</v>
      </c>
      <c r="F29" t="s">
        <v>1311</v>
      </c>
      <c r="G29" t="s">
        <v>1198</v>
      </c>
      <c r="H29" t="s">
        <v>1312</v>
      </c>
      <c r="J29" t="s">
        <v>1528</v>
      </c>
    </row>
    <row r="30" spans="1:10">
      <c r="A30">
        <v>29</v>
      </c>
      <c r="B30" t="s">
        <v>1189</v>
      </c>
      <c r="C30" t="s">
        <v>159</v>
      </c>
      <c r="D30" t="s">
        <v>1313</v>
      </c>
      <c r="E30" t="s">
        <v>1314</v>
      </c>
      <c r="F30" t="s">
        <v>1315</v>
      </c>
      <c r="G30" t="s">
        <v>1316</v>
      </c>
      <c r="H30" t="s">
        <v>1317</v>
      </c>
      <c r="J30" t="s">
        <v>1528</v>
      </c>
    </row>
    <row r="31" spans="1:10">
      <c r="A31">
        <v>30</v>
      </c>
      <c r="B31" t="s">
        <v>1189</v>
      </c>
      <c r="C31" t="s">
        <v>159</v>
      </c>
      <c r="D31" t="s">
        <v>1318</v>
      </c>
      <c r="E31" t="s">
        <v>1319</v>
      </c>
      <c r="F31" t="s">
        <v>1320</v>
      </c>
      <c r="G31" t="s">
        <v>1321</v>
      </c>
      <c r="H31" t="s">
        <v>1322</v>
      </c>
      <c r="J31" t="s">
        <v>1528</v>
      </c>
    </row>
    <row r="32" spans="1:10">
      <c r="A32">
        <v>31</v>
      </c>
      <c r="B32" t="s">
        <v>1189</v>
      </c>
      <c r="C32" t="s">
        <v>159</v>
      </c>
      <c r="D32" t="s">
        <v>1323</v>
      </c>
      <c r="E32" t="s">
        <v>1324</v>
      </c>
      <c r="F32" t="s">
        <v>1325</v>
      </c>
      <c r="G32" t="s">
        <v>1326</v>
      </c>
      <c r="H32" t="s">
        <v>1327</v>
      </c>
      <c r="J32" t="s">
        <v>1528</v>
      </c>
    </row>
    <row r="33" spans="1:10">
      <c r="A33">
        <v>32</v>
      </c>
      <c r="B33" t="s">
        <v>1189</v>
      </c>
      <c r="C33" t="s">
        <v>159</v>
      </c>
      <c r="D33" t="s">
        <v>1328</v>
      </c>
      <c r="E33" t="s">
        <v>1329</v>
      </c>
      <c r="F33" t="s">
        <v>1330</v>
      </c>
      <c r="G33" t="s">
        <v>1331</v>
      </c>
      <c r="H33" t="s">
        <v>1332</v>
      </c>
      <c r="J33" t="s">
        <v>1528</v>
      </c>
    </row>
    <row r="34" spans="1:10">
      <c r="A34">
        <v>33</v>
      </c>
      <c r="B34" t="s">
        <v>1189</v>
      </c>
      <c r="C34" t="s">
        <v>159</v>
      </c>
      <c r="D34" t="s">
        <v>1333</v>
      </c>
      <c r="E34" t="s">
        <v>1334</v>
      </c>
      <c r="F34" t="s">
        <v>1335</v>
      </c>
      <c r="G34" t="s">
        <v>1243</v>
      </c>
      <c r="J34" t="s">
        <v>1528</v>
      </c>
    </row>
    <row r="35" spans="1:10">
      <c r="A35">
        <v>34</v>
      </c>
      <c r="B35" t="s">
        <v>1189</v>
      </c>
      <c r="C35" t="s">
        <v>159</v>
      </c>
      <c r="D35" t="s">
        <v>1336</v>
      </c>
      <c r="E35" t="s">
        <v>1337</v>
      </c>
      <c r="F35" t="s">
        <v>1338</v>
      </c>
      <c r="G35" t="s">
        <v>1339</v>
      </c>
      <c r="H35" t="s">
        <v>1340</v>
      </c>
      <c r="J35" t="s">
        <v>1528</v>
      </c>
    </row>
    <row r="36" spans="1:10">
      <c r="A36">
        <v>35</v>
      </c>
      <c r="B36" t="s">
        <v>1189</v>
      </c>
      <c r="C36" t="s">
        <v>159</v>
      </c>
      <c r="D36" t="s">
        <v>1341</v>
      </c>
      <c r="E36" t="s">
        <v>1342</v>
      </c>
      <c r="F36" t="s">
        <v>1343</v>
      </c>
      <c r="G36" t="s">
        <v>1344</v>
      </c>
      <c r="H36" t="s">
        <v>1345</v>
      </c>
      <c r="J36" t="s">
        <v>1528</v>
      </c>
    </row>
    <row r="37" spans="1:10">
      <c r="A37">
        <v>36</v>
      </c>
      <c r="B37" t="s">
        <v>1189</v>
      </c>
      <c r="C37" t="s">
        <v>159</v>
      </c>
      <c r="D37" t="s">
        <v>1346</v>
      </c>
      <c r="E37" t="s">
        <v>1347</v>
      </c>
      <c r="F37" t="s">
        <v>1348</v>
      </c>
      <c r="G37" t="s">
        <v>1349</v>
      </c>
      <c r="H37" t="s">
        <v>1350</v>
      </c>
      <c r="J37" t="s">
        <v>1528</v>
      </c>
    </row>
    <row r="38" spans="1:10">
      <c r="A38">
        <v>37</v>
      </c>
      <c r="B38" t="s">
        <v>1189</v>
      </c>
      <c r="C38" t="s">
        <v>159</v>
      </c>
      <c r="D38" t="s">
        <v>1351</v>
      </c>
      <c r="E38" t="s">
        <v>1352</v>
      </c>
      <c r="F38" t="s">
        <v>1353</v>
      </c>
      <c r="G38" t="s">
        <v>1354</v>
      </c>
      <c r="H38" t="s">
        <v>1355</v>
      </c>
      <c r="J38" t="s">
        <v>1528</v>
      </c>
    </row>
    <row r="39" spans="1:10">
      <c r="A39">
        <v>38</v>
      </c>
      <c r="B39" t="s">
        <v>1189</v>
      </c>
      <c r="C39" t="s">
        <v>159</v>
      </c>
      <c r="D39" t="s">
        <v>1356</v>
      </c>
      <c r="E39" t="s">
        <v>1357</v>
      </c>
      <c r="F39" t="s">
        <v>1358</v>
      </c>
      <c r="G39" t="s">
        <v>1359</v>
      </c>
      <c r="H39" t="s">
        <v>1360</v>
      </c>
      <c r="J39" t="s">
        <v>1528</v>
      </c>
    </row>
    <row r="40" spans="1:10">
      <c r="A40">
        <v>39</v>
      </c>
      <c r="B40" t="s">
        <v>1189</v>
      </c>
      <c r="C40" t="s">
        <v>159</v>
      </c>
      <c r="D40" t="s">
        <v>1361</v>
      </c>
      <c r="E40" t="s">
        <v>1362</v>
      </c>
      <c r="F40" t="s">
        <v>1363</v>
      </c>
      <c r="G40" t="s">
        <v>1193</v>
      </c>
      <c r="H40" t="s">
        <v>1364</v>
      </c>
      <c r="J40" t="s">
        <v>1528</v>
      </c>
    </row>
    <row r="41" spans="1:10">
      <c r="A41">
        <v>40</v>
      </c>
      <c r="B41" t="s">
        <v>1189</v>
      </c>
      <c r="C41" t="s">
        <v>159</v>
      </c>
      <c r="D41" t="s">
        <v>1365</v>
      </c>
      <c r="E41" t="s">
        <v>1366</v>
      </c>
      <c r="F41" t="s">
        <v>1367</v>
      </c>
      <c r="G41" t="s">
        <v>1211</v>
      </c>
      <c r="H41" t="s">
        <v>1368</v>
      </c>
      <c r="J41" t="s">
        <v>1528</v>
      </c>
    </row>
    <row r="42" spans="1:10">
      <c r="A42">
        <v>41</v>
      </c>
      <c r="B42" t="s">
        <v>1189</v>
      </c>
      <c r="C42" t="s">
        <v>159</v>
      </c>
      <c r="D42" t="s">
        <v>1369</v>
      </c>
      <c r="E42" t="s">
        <v>1370</v>
      </c>
      <c r="F42" t="s">
        <v>1202</v>
      </c>
      <c r="G42" t="s">
        <v>1371</v>
      </c>
      <c r="H42" t="s">
        <v>1372</v>
      </c>
      <c r="J42" t="s">
        <v>1528</v>
      </c>
    </row>
    <row r="43" spans="1:10">
      <c r="A43">
        <v>42</v>
      </c>
      <c r="B43" t="s">
        <v>1189</v>
      </c>
      <c r="C43" t="s">
        <v>159</v>
      </c>
      <c r="D43" t="s">
        <v>1373</v>
      </c>
      <c r="E43" t="s">
        <v>1374</v>
      </c>
      <c r="F43" t="s">
        <v>1375</v>
      </c>
      <c r="G43" t="s">
        <v>1376</v>
      </c>
      <c r="J43" t="s">
        <v>1528</v>
      </c>
    </row>
    <row r="44" spans="1:10">
      <c r="A44">
        <v>43</v>
      </c>
      <c r="B44" t="s">
        <v>1189</v>
      </c>
      <c r="C44" t="s">
        <v>159</v>
      </c>
      <c r="D44" t="s">
        <v>1377</v>
      </c>
      <c r="E44" t="s">
        <v>1378</v>
      </c>
      <c r="F44" t="s">
        <v>1379</v>
      </c>
      <c r="G44" t="s">
        <v>1376</v>
      </c>
      <c r="H44" t="s">
        <v>1380</v>
      </c>
      <c r="J44" t="s">
        <v>1528</v>
      </c>
    </row>
    <row r="45" spans="1:10">
      <c r="A45">
        <v>44</v>
      </c>
      <c r="B45" t="s">
        <v>1189</v>
      </c>
      <c r="C45" t="s">
        <v>159</v>
      </c>
      <c r="D45" t="s">
        <v>1381</v>
      </c>
      <c r="E45" t="s">
        <v>1382</v>
      </c>
      <c r="F45" t="s">
        <v>1383</v>
      </c>
      <c r="G45" t="s">
        <v>1384</v>
      </c>
      <c r="J45" t="s">
        <v>1528</v>
      </c>
    </row>
    <row r="46" spans="1:10">
      <c r="A46">
        <v>45</v>
      </c>
      <c r="B46" t="s">
        <v>1189</v>
      </c>
      <c r="C46" t="s">
        <v>159</v>
      </c>
      <c r="D46" t="s">
        <v>1385</v>
      </c>
      <c r="E46" t="s">
        <v>1386</v>
      </c>
      <c r="F46" t="s">
        <v>1387</v>
      </c>
      <c r="G46" t="s">
        <v>1388</v>
      </c>
      <c r="H46" t="s">
        <v>1389</v>
      </c>
      <c r="J46" t="s">
        <v>1528</v>
      </c>
    </row>
    <row r="47" spans="1:10">
      <c r="A47">
        <v>46</v>
      </c>
      <c r="B47" t="s">
        <v>1189</v>
      </c>
      <c r="C47" t="s">
        <v>159</v>
      </c>
      <c r="D47" t="s">
        <v>1390</v>
      </c>
      <c r="E47" t="s">
        <v>1391</v>
      </c>
      <c r="F47" t="s">
        <v>1392</v>
      </c>
      <c r="G47" t="s">
        <v>1211</v>
      </c>
      <c r="J47" t="s">
        <v>1528</v>
      </c>
    </row>
    <row r="48" spans="1:10">
      <c r="A48">
        <v>47</v>
      </c>
      <c r="B48" t="s">
        <v>1189</v>
      </c>
      <c r="C48" t="s">
        <v>159</v>
      </c>
      <c r="D48" t="s">
        <v>1393</v>
      </c>
      <c r="E48" t="s">
        <v>1394</v>
      </c>
      <c r="F48" t="s">
        <v>1395</v>
      </c>
      <c r="G48" t="s">
        <v>1396</v>
      </c>
      <c r="H48" t="s">
        <v>1397</v>
      </c>
      <c r="J48" t="s">
        <v>1528</v>
      </c>
    </row>
    <row r="49" spans="1:10">
      <c r="A49">
        <v>48</v>
      </c>
      <c r="B49" t="s">
        <v>1189</v>
      </c>
      <c r="C49" t="s">
        <v>159</v>
      </c>
      <c r="D49" t="s">
        <v>1398</v>
      </c>
      <c r="E49" t="s">
        <v>1399</v>
      </c>
      <c r="F49" t="s">
        <v>1400</v>
      </c>
      <c r="G49" t="s">
        <v>1354</v>
      </c>
      <c r="H49" t="s">
        <v>1401</v>
      </c>
      <c r="J49" t="s">
        <v>1528</v>
      </c>
    </row>
    <row r="50" spans="1:10">
      <c r="A50">
        <v>49</v>
      </c>
      <c r="B50" t="s">
        <v>1189</v>
      </c>
      <c r="C50" t="s">
        <v>159</v>
      </c>
      <c r="D50" t="s">
        <v>1402</v>
      </c>
      <c r="E50" t="s">
        <v>1403</v>
      </c>
      <c r="F50" t="s">
        <v>1404</v>
      </c>
      <c r="G50" t="s">
        <v>1248</v>
      </c>
      <c r="H50" t="s">
        <v>1405</v>
      </c>
      <c r="J50" t="s">
        <v>1528</v>
      </c>
    </row>
    <row r="51" spans="1:10">
      <c r="A51">
        <v>50</v>
      </c>
      <c r="B51" t="s">
        <v>1189</v>
      </c>
      <c r="C51" t="s">
        <v>159</v>
      </c>
      <c r="D51" t="s">
        <v>1406</v>
      </c>
      <c r="E51" t="s">
        <v>1407</v>
      </c>
      <c r="F51" t="s">
        <v>1408</v>
      </c>
      <c r="G51" t="s">
        <v>1243</v>
      </c>
      <c r="J51" t="s">
        <v>1528</v>
      </c>
    </row>
    <row r="52" spans="1:10">
      <c r="A52">
        <v>51</v>
      </c>
      <c r="B52" t="s">
        <v>1189</v>
      </c>
      <c r="C52" t="s">
        <v>159</v>
      </c>
      <c r="D52" t="s">
        <v>1409</v>
      </c>
      <c r="E52" t="s">
        <v>1410</v>
      </c>
      <c r="F52" t="s">
        <v>1411</v>
      </c>
      <c r="G52" t="s">
        <v>1234</v>
      </c>
      <c r="J52" t="s">
        <v>1528</v>
      </c>
    </row>
    <row r="53" spans="1:10">
      <c r="A53">
        <v>52</v>
      </c>
      <c r="B53" t="s">
        <v>1189</v>
      </c>
      <c r="C53" t="s">
        <v>159</v>
      </c>
      <c r="D53" t="s">
        <v>1412</v>
      </c>
      <c r="E53" t="s">
        <v>1413</v>
      </c>
      <c r="F53" t="s">
        <v>1414</v>
      </c>
      <c r="G53" t="s">
        <v>1198</v>
      </c>
      <c r="J53" t="s">
        <v>1528</v>
      </c>
    </row>
    <row r="54" spans="1:10">
      <c r="A54">
        <v>53</v>
      </c>
      <c r="B54" t="s">
        <v>1189</v>
      </c>
      <c r="C54" t="s">
        <v>159</v>
      </c>
      <c r="D54" t="s">
        <v>1415</v>
      </c>
      <c r="E54" t="s">
        <v>1416</v>
      </c>
      <c r="F54" t="s">
        <v>1417</v>
      </c>
      <c r="G54" t="s">
        <v>1224</v>
      </c>
      <c r="H54" t="s">
        <v>1418</v>
      </c>
      <c r="J54" t="s">
        <v>1528</v>
      </c>
    </row>
    <row r="55" spans="1:10">
      <c r="A55">
        <v>54</v>
      </c>
      <c r="B55" t="s">
        <v>1189</v>
      </c>
      <c r="C55" t="s">
        <v>159</v>
      </c>
      <c r="D55" t="s">
        <v>1419</v>
      </c>
      <c r="E55" t="s">
        <v>1420</v>
      </c>
      <c r="F55" t="s">
        <v>1421</v>
      </c>
      <c r="G55" t="s">
        <v>1216</v>
      </c>
      <c r="H55" t="s">
        <v>1422</v>
      </c>
      <c r="J55" t="s">
        <v>1528</v>
      </c>
    </row>
    <row r="56" spans="1:10">
      <c r="A56">
        <v>55</v>
      </c>
      <c r="B56" t="s">
        <v>1189</v>
      </c>
      <c r="C56" t="s">
        <v>159</v>
      </c>
      <c r="D56" t="s">
        <v>1423</v>
      </c>
      <c r="E56" t="s">
        <v>1424</v>
      </c>
      <c r="F56" t="s">
        <v>1425</v>
      </c>
      <c r="G56" t="s">
        <v>1198</v>
      </c>
      <c r="J56" t="s">
        <v>1528</v>
      </c>
    </row>
    <row r="57" spans="1:10">
      <c r="A57">
        <v>56</v>
      </c>
      <c r="B57" t="s">
        <v>1189</v>
      </c>
      <c r="C57" t="s">
        <v>159</v>
      </c>
      <c r="D57" t="s">
        <v>1426</v>
      </c>
      <c r="E57" t="s">
        <v>1427</v>
      </c>
      <c r="F57" t="s">
        <v>1428</v>
      </c>
      <c r="G57" t="s">
        <v>1339</v>
      </c>
      <c r="H57" t="s">
        <v>1429</v>
      </c>
      <c r="J57" t="s">
        <v>1528</v>
      </c>
    </row>
    <row r="58" spans="1:10">
      <c r="A58">
        <v>57</v>
      </c>
      <c r="B58" t="s">
        <v>1189</v>
      </c>
      <c r="C58" t="s">
        <v>159</v>
      </c>
      <c r="D58" t="s">
        <v>1430</v>
      </c>
      <c r="E58" t="s">
        <v>1431</v>
      </c>
      <c r="F58" t="s">
        <v>1432</v>
      </c>
      <c r="G58" t="s">
        <v>1198</v>
      </c>
      <c r="J58" t="s">
        <v>1528</v>
      </c>
    </row>
    <row r="59" spans="1:10">
      <c r="A59">
        <v>58</v>
      </c>
      <c r="B59" t="s">
        <v>1189</v>
      </c>
      <c r="C59" t="s">
        <v>159</v>
      </c>
      <c r="D59" t="s">
        <v>1433</v>
      </c>
      <c r="E59" t="s">
        <v>1434</v>
      </c>
      <c r="F59" t="s">
        <v>1435</v>
      </c>
      <c r="G59" t="s">
        <v>1229</v>
      </c>
      <c r="H59" t="s">
        <v>1436</v>
      </c>
      <c r="J59" t="s">
        <v>1528</v>
      </c>
    </row>
    <row r="60" spans="1:10">
      <c r="A60">
        <v>59</v>
      </c>
      <c r="B60" t="s">
        <v>1189</v>
      </c>
      <c r="C60" t="s">
        <v>159</v>
      </c>
      <c r="D60" t="s">
        <v>1437</v>
      </c>
      <c r="E60" t="s">
        <v>1438</v>
      </c>
      <c r="F60" t="s">
        <v>1439</v>
      </c>
      <c r="G60" t="s">
        <v>1193</v>
      </c>
      <c r="H60" t="s">
        <v>1440</v>
      </c>
      <c r="J60" t="s">
        <v>1528</v>
      </c>
    </row>
    <row r="61" spans="1:10">
      <c r="A61">
        <v>60</v>
      </c>
      <c r="B61" t="s">
        <v>1189</v>
      </c>
      <c r="C61" t="s">
        <v>159</v>
      </c>
      <c r="D61" t="s">
        <v>1441</v>
      </c>
      <c r="E61" t="s">
        <v>1442</v>
      </c>
      <c r="F61" t="s">
        <v>1443</v>
      </c>
      <c r="G61" t="s">
        <v>1229</v>
      </c>
      <c r="H61" t="s">
        <v>1444</v>
      </c>
      <c r="J61" t="s">
        <v>1528</v>
      </c>
    </row>
    <row r="62" spans="1:10">
      <c r="A62">
        <v>61</v>
      </c>
      <c r="B62" t="s">
        <v>1189</v>
      </c>
      <c r="C62" t="s">
        <v>159</v>
      </c>
      <c r="D62" t="s">
        <v>1445</v>
      </c>
      <c r="E62" t="s">
        <v>1446</v>
      </c>
      <c r="F62" t="s">
        <v>1447</v>
      </c>
      <c r="G62" t="s">
        <v>1339</v>
      </c>
      <c r="H62" t="s">
        <v>1448</v>
      </c>
      <c r="J62" t="s">
        <v>1528</v>
      </c>
    </row>
    <row r="63" spans="1:10">
      <c r="A63">
        <v>62</v>
      </c>
      <c r="B63" t="s">
        <v>1189</v>
      </c>
      <c r="C63" t="s">
        <v>159</v>
      </c>
      <c r="D63" t="s">
        <v>1449</v>
      </c>
      <c r="E63" t="s">
        <v>1450</v>
      </c>
      <c r="F63" t="s">
        <v>1451</v>
      </c>
      <c r="G63" t="s">
        <v>1452</v>
      </c>
      <c r="H63" t="s">
        <v>1453</v>
      </c>
      <c r="J63" t="s">
        <v>1528</v>
      </c>
    </row>
    <row r="64" spans="1:10">
      <c r="A64">
        <v>63</v>
      </c>
      <c r="B64" t="s">
        <v>1189</v>
      </c>
      <c r="C64" t="s">
        <v>159</v>
      </c>
      <c r="D64" t="s">
        <v>1454</v>
      </c>
      <c r="E64" t="s">
        <v>1455</v>
      </c>
      <c r="F64" t="s">
        <v>1456</v>
      </c>
      <c r="G64" t="s">
        <v>1211</v>
      </c>
      <c r="H64" t="s">
        <v>1457</v>
      </c>
      <c r="J64" t="s">
        <v>1528</v>
      </c>
    </row>
    <row r="65" spans="1:10">
      <c r="A65">
        <v>64</v>
      </c>
      <c r="B65" t="s">
        <v>1189</v>
      </c>
      <c r="C65" t="s">
        <v>159</v>
      </c>
      <c r="D65" t="s">
        <v>1458</v>
      </c>
      <c r="E65" t="s">
        <v>1459</v>
      </c>
      <c r="F65" t="s">
        <v>1460</v>
      </c>
      <c r="G65" t="s">
        <v>1461</v>
      </c>
      <c r="J65" t="s">
        <v>1528</v>
      </c>
    </row>
    <row r="66" spans="1:10">
      <c r="A66">
        <v>65</v>
      </c>
      <c r="B66" t="s">
        <v>1189</v>
      </c>
      <c r="C66" t="s">
        <v>159</v>
      </c>
      <c r="D66" t="s">
        <v>1462</v>
      </c>
      <c r="E66" t="s">
        <v>1463</v>
      </c>
      <c r="F66" t="s">
        <v>1464</v>
      </c>
      <c r="G66" t="s">
        <v>1281</v>
      </c>
      <c r="H66" t="s">
        <v>1465</v>
      </c>
      <c r="J66" t="s">
        <v>1528</v>
      </c>
    </row>
    <row r="67" spans="1:10">
      <c r="A67">
        <v>66</v>
      </c>
      <c r="B67" t="s">
        <v>1189</v>
      </c>
      <c r="C67" t="s">
        <v>159</v>
      </c>
      <c r="D67" t="s">
        <v>1466</v>
      </c>
      <c r="E67" t="s">
        <v>1467</v>
      </c>
      <c r="F67" t="s">
        <v>1468</v>
      </c>
      <c r="G67" t="s">
        <v>1376</v>
      </c>
      <c r="H67" t="s">
        <v>1469</v>
      </c>
      <c r="J67" t="s">
        <v>1528</v>
      </c>
    </row>
    <row r="68" spans="1:10">
      <c r="A68">
        <v>67</v>
      </c>
      <c r="B68" t="s">
        <v>1189</v>
      </c>
      <c r="C68" t="s">
        <v>159</v>
      </c>
      <c r="D68" t="s">
        <v>1470</v>
      </c>
      <c r="E68" t="s">
        <v>1471</v>
      </c>
      <c r="F68" t="s">
        <v>1472</v>
      </c>
      <c r="G68" t="s">
        <v>1473</v>
      </c>
      <c r="H68" t="s">
        <v>1474</v>
      </c>
      <c r="J68" t="s">
        <v>1528</v>
      </c>
    </row>
    <row r="69" spans="1:10">
      <c r="A69">
        <v>68</v>
      </c>
      <c r="B69" t="s">
        <v>1189</v>
      </c>
      <c r="C69" t="s">
        <v>159</v>
      </c>
      <c r="D69" t="s">
        <v>1475</v>
      </c>
      <c r="E69" t="s">
        <v>1476</v>
      </c>
      <c r="F69" t="s">
        <v>1477</v>
      </c>
      <c r="G69" t="s">
        <v>1216</v>
      </c>
      <c r="H69" t="s">
        <v>1478</v>
      </c>
      <c r="J69" t="s">
        <v>1528</v>
      </c>
    </row>
    <row r="70" spans="1:10">
      <c r="A70">
        <v>69</v>
      </c>
      <c r="B70" t="s">
        <v>1189</v>
      </c>
      <c r="C70" t="s">
        <v>159</v>
      </c>
      <c r="D70" t="s">
        <v>1479</v>
      </c>
      <c r="E70" t="s">
        <v>1480</v>
      </c>
      <c r="F70" t="s">
        <v>1481</v>
      </c>
      <c r="G70" t="s">
        <v>1216</v>
      </c>
      <c r="H70" t="s">
        <v>1482</v>
      </c>
      <c r="J70" t="s">
        <v>1528</v>
      </c>
    </row>
    <row r="71" spans="1:10">
      <c r="A71">
        <v>70</v>
      </c>
      <c r="B71" t="s">
        <v>1189</v>
      </c>
      <c r="C71" t="s">
        <v>159</v>
      </c>
      <c r="D71" t="s">
        <v>1483</v>
      </c>
      <c r="E71" t="s">
        <v>1484</v>
      </c>
      <c r="F71" t="s">
        <v>1485</v>
      </c>
      <c r="G71" t="s">
        <v>1224</v>
      </c>
      <c r="J71" t="s">
        <v>1528</v>
      </c>
    </row>
    <row r="72" spans="1:10">
      <c r="A72">
        <v>71</v>
      </c>
      <c r="B72" t="s">
        <v>1189</v>
      </c>
      <c r="C72" t="s">
        <v>159</v>
      </c>
      <c r="D72" t="s">
        <v>1486</v>
      </c>
      <c r="E72" t="s">
        <v>1487</v>
      </c>
      <c r="F72" t="s">
        <v>1488</v>
      </c>
      <c r="G72" t="s">
        <v>1489</v>
      </c>
      <c r="H72" t="s">
        <v>1490</v>
      </c>
      <c r="J72" t="s">
        <v>1528</v>
      </c>
    </row>
    <row r="73" spans="1:10">
      <c r="A73">
        <v>72</v>
      </c>
      <c r="B73" t="s">
        <v>1189</v>
      </c>
      <c r="C73" t="s">
        <v>159</v>
      </c>
      <c r="D73" t="s">
        <v>1491</v>
      </c>
      <c r="E73" t="s">
        <v>1492</v>
      </c>
      <c r="F73" t="s">
        <v>1493</v>
      </c>
      <c r="G73" t="s">
        <v>1494</v>
      </c>
      <c r="H73" t="s">
        <v>1495</v>
      </c>
      <c r="J73" t="s">
        <v>1528</v>
      </c>
    </row>
    <row r="74" spans="1:10">
      <c r="A74">
        <v>73</v>
      </c>
      <c r="B74" t="s">
        <v>1189</v>
      </c>
      <c r="C74" t="s">
        <v>159</v>
      </c>
      <c r="D74" t="s">
        <v>1496</v>
      </c>
      <c r="E74" t="s">
        <v>1497</v>
      </c>
      <c r="F74" t="s">
        <v>1498</v>
      </c>
      <c r="G74" t="s">
        <v>1499</v>
      </c>
      <c r="J74" t="s">
        <v>1528</v>
      </c>
    </row>
    <row r="75" spans="1:10">
      <c r="A75">
        <v>74</v>
      </c>
      <c r="B75" t="s">
        <v>1189</v>
      </c>
      <c r="C75" t="s">
        <v>159</v>
      </c>
      <c r="D75" t="s">
        <v>1500</v>
      </c>
      <c r="E75" t="s">
        <v>1501</v>
      </c>
      <c r="F75" t="s">
        <v>1502</v>
      </c>
      <c r="G75" t="s">
        <v>1503</v>
      </c>
      <c r="H75" t="s">
        <v>1504</v>
      </c>
      <c r="J75" t="s">
        <v>1528</v>
      </c>
    </row>
    <row r="76" spans="1:10">
      <c r="A76">
        <v>75</v>
      </c>
      <c r="B76" t="s">
        <v>1189</v>
      </c>
      <c r="C76" t="s">
        <v>159</v>
      </c>
      <c r="D76" t="s">
        <v>1505</v>
      </c>
      <c r="E76" t="s">
        <v>1506</v>
      </c>
      <c r="F76" t="s">
        <v>1507</v>
      </c>
      <c r="G76" t="s">
        <v>1270</v>
      </c>
      <c r="J76" t="s">
        <v>1528</v>
      </c>
    </row>
    <row r="77" spans="1:10">
      <c r="A77">
        <v>76</v>
      </c>
      <c r="B77" t="s">
        <v>1189</v>
      </c>
      <c r="C77" t="s">
        <v>159</v>
      </c>
      <c r="D77" t="s">
        <v>1508</v>
      </c>
      <c r="E77" t="s">
        <v>1509</v>
      </c>
      <c r="F77" t="s">
        <v>1510</v>
      </c>
      <c r="G77" t="s">
        <v>1511</v>
      </c>
      <c r="H77" t="s">
        <v>1312</v>
      </c>
      <c r="J77" t="s">
        <v>1528</v>
      </c>
    </row>
    <row r="78" spans="1:10">
      <c r="A78">
        <v>77</v>
      </c>
      <c r="B78" t="s">
        <v>1189</v>
      </c>
      <c r="C78" t="s">
        <v>159</v>
      </c>
      <c r="D78" t="s">
        <v>1512</v>
      </c>
      <c r="E78" t="s">
        <v>1513</v>
      </c>
      <c r="F78" t="s">
        <v>1514</v>
      </c>
      <c r="G78" t="s">
        <v>1515</v>
      </c>
      <c r="J78" t="s">
        <v>1528</v>
      </c>
    </row>
    <row r="79" spans="1:10">
      <c r="A79">
        <v>78</v>
      </c>
      <c r="B79" t="s">
        <v>1189</v>
      </c>
      <c r="C79" t="s">
        <v>159</v>
      </c>
      <c r="D79" t="s">
        <v>1516</v>
      </c>
      <c r="E79" t="s">
        <v>1517</v>
      </c>
      <c r="F79" t="s">
        <v>1518</v>
      </c>
      <c r="G79" t="s">
        <v>1519</v>
      </c>
      <c r="H79" t="s">
        <v>1520</v>
      </c>
      <c r="J79" t="s">
        <v>1528</v>
      </c>
    </row>
    <row r="80" spans="1:10">
      <c r="A80">
        <v>79</v>
      </c>
      <c r="B80" t="s">
        <v>1189</v>
      </c>
      <c r="C80" t="s">
        <v>159</v>
      </c>
      <c r="D80" t="s">
        <v>1521</v>
      </c>
      <c r="E80" t="s">
        <v>1522</v>
      </c>
      <c r="F80" t="s">
        <v>1523</v>
      </c>
      <c r="G80" t="s">
        <v>1239</v>
      </c>
      <c r="H80" t="s">
        <v>1524</v>
      </c>
      <c r="J80" t="s">
        <v>1528</v>
      </c>
    </row>
    <row r="81" spans="1:10">
      <c r="A81">
        <v>80</v>
      </c>
      <c r="B81" t="s">
        <v>1189</v>
      </c>
      <c r="C81" t="s">
        <v>159</v>
      </c>
      <c r="D81" t="s">
        <v>1525</v>
      </c>
      <c r="E81" t="s">
        <v>1526</v>
      </c>
      <c r="F81" t="s">
        <v>1481</v>
      </c>
      <c r="G81" t="s">
        <v>1527</v>
      </c>
      <c r="H81" t="s">
        <v>1482</v>
      </c>
      <c r="J81" t="s">
        <v>1528</v>
      </c>
    </row>
  </sheetData>
  <sheetProtection formatColumns="0" formatRows="0"/>
  <phoneticPr fontId="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ClassifierValidate">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Prov">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Hyp">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ServiceModule">
    <tabColor indexed="47"/>
  </sheetPr>
  <dimension ref="A1"/>
  <sheetViews>
    <sheetView showGridLines="0" workbookViewId="0"/>
  </sheetViews>
  <sheetFormatPr defaultRowHeight="15"/>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1">
    <tabColor indexed="47"/>
  </sheetPr>
  <dimension ref="A12:A424"/>
  <sheetViews>
    <sheetView showGridLines="0" workbookViewId="0"/>
  </sheetViews>
  <sheetFormatPr defaultRowHeight="1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sheetPr codeName="modList02">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sheetPr codeName="modList03">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5"/>
  <sheetData/>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TSH_REESTR_MO">
    <tabColor indexed="47"/>
  </sheetPr>
  <dimension ref="A1:D202"/>
  <sheetViews>
    <sheetView showGridLines="0" workbookViewId="0"/>
  </sheetViews>
  <sheetFormatPr defaultRowHeight="15"/>
  <sheetData>
    <row r="1" spans="1:4">
      <c r="A1" t="s">
        <v>1164</v>
      </c>
      <c r="B1" t="s">
        <v>491</v>
      </c>
      <c r="C1" t="s">
        <v>492</v>
      </c>
      <c r="D1" t="s">
        <v>1163</v>
      </c>
    </row>
    <row r="2" spans="1:4">
      <c r="A2">
        <v>1</v>
      </c>
      <c r="B2" t="s">
        <v>763</v>
      </c>
      <c r="C2" t="s">
        <v>763</v>
      </c>
      <c r="D2" t="s">
        <v>764</v>
      </c>
    </row>
    <row r="3" spans="1:4">
      <c r="A3">
        <v>2</v>
      </c>
      <c r="B3" t="s">
        <v>763</v>
      </c>
      <c r="C3" t="s">
        <v>765</v>
      </c>
      <c r="D3" t="s">
        <v>766</v>
      </c>
    </row>
    <row r="4" spans="1:4">
      <c r="A4">
        <v>3</v>
      </c>
      <c r="B4" t="s">
        <v>763</v>
      </c>
      <c r="C4" t="s">
        <v>767</v>
      </c>
      <c r="D4" t="s">
        <v>768</v>
      </c>
    </row>
    <row r="5" spans="1:4">
      <c r="A5">
        <v>4</v>
      </c>
      <c r="B5" t="s">
        <v>763</v>
      </c>
      <c r="C5" t="s">
        <v>769</v>
      </c>
      <c r="D5" t="s">
        <v>770</v>
      </c>
    </row>
    <row r="6" spans="1:4">
      <c r="A6">
        <v>5</v>
      </c>
      <c r="B6" t="s">
        <v>763</v>
      </c>
      <c r="C6" t="s">
        <v>771</v>
      </c>
      <c r="D6" t="s">
        <v>772</v>
      </c>
    </row>
    <row r="7" spans="1:4">
      <c r="A7">
        <v>6</v>
      </c>
      <c r="B7" t="s">
        <v>763</v>
      </c>
      <c r="C7" t="s">
        <v>773</v>
      </c>
      <c r="D7" t="s">
        <v>774</v>
      </c>
    </row>
    <row r="8" spans="1:4">
      <c r="A8">
        <v>7</v>
      </c>
      <c r="B8" t="s">
        <v>763</v>
      </c>
      <c r="C8" t="s">
        <v>775</v>
      </c>
      <c r="D8" t="s">
        <v>776</v>
      </c>
    </row>
    <row r="9" spans="1:4">
      <c r="A9">
        <v>8</v>
      </c>
      <c r="B9" t="s">
        <v>763</v>
      </c>
      <c r="C9" t="s">
        <v>777</v>
      </c>
      <c r="D9" t="s">
        <v>778</v>
      </c>
    </row>
    <row r="10" spans="1:4">
      <c r="A10">
        <v>9</v>
      </c>
      <c r="B10" t="s">
        <v>763</v>
      </c>
      <c r="C10" t="s">
        <v>779</v>
      </c>
      <c r="D10" t="s">
        <v>780</v>
      </c>
    </row>
    <row r="11" spans="1:4">
      <c r="A11">
        <v>10</v>
      </c>
      <c r="B11" t="s">
        <v>781</v>
      </c>
      <c r="C11" t="s">
        <v>781</v>
      </c>
      <c r="D11" t="s">
        <v>782</v>
      </c>
    </row>
    <row r="12" spans="1:4">
      <c r="A12">
        <v>11</v>
      </c>
      <c r="B12" t="s">
        <v>781</v>
      </c>
      <c r="C12" t="s">
        <v>783</v>
      </c>
      <c r="D12" t="s">
        <v>784</v>
      </c>
    </row>
    <row r="13" spans="1:4">
      <c r="A13">
        <v>12</v>
      </c>
      <c r="B13" t="s">
        <v>781</v>
      </c>
      <c r="C13" t="s">
        <v>785</v>
      </c>
      <c r="D13" t="s">
        <v>786</v>
      </c>
    </row>
    <row r="14" spans="1:4">
      <c r="A14">
        <v>13</v>
      </c>
      <c r="B14" t="s">
        <v>781</v>
      </c>
      <c r="C14" t="s">
        <v>787</v>
      </c>
      <c r="D14" t="s">
        <v>788</v>
      </c>
    </row>
    <row r="15" spans="1:4">
      <c r="A15">
        <v>14</v>
      </c>
      <c r="B15" t="s">
        <v>781</v>
      </c>
      <c r="C15" t="s">
        <v>789</v>
      </c>
      <c r="D15" t="s">
        <v>790</v>
      </c>
    </row>
    <row r="16" spans="1:4">
      <c r="A16">
        <v>15</v>
      </c>
      <c r="B16" t="s">
        <v>781</v>
      </c>
      <c r="C16" t="s">
        <v>791</v>
      </c>
      <c r="D16" t="s">
        <v>792</v>
      </c>
    </row>
    <row r="17" spans="1:4">
      <c r="A17">
        <v>16</v>
      </c>
      <c r="B17" t="s">
        <v>781</v>
      </c>
      <c r="C17" t="s">
        <v>793</v>
      </c>
      <c r="D17" t="s">
        <v>794</v>
      </c>
    </row>
    <row r="18" spans="1:4">
      <c r="A18">
        <v>17</v>
      </c>
      <c r="B18" t="s">
        <v>781</v>
      </c>
      <c r="C18" t="s">
        <v>795</v>
      </c>
      <c r="D18" t="s">
        <v>796</v>
      </c>
    </row>
    <row r="19" spans="1:4">
      <c r="A19">
        <v>18</v>
      </c>
      <c r="B19" t="s">
        <v>781</v>
      </c>
      <c r="C19" t="s">
        <v>797</v>
      </c>
      <c r="D19" t="s">
        <v>798</v>
      </c>
    </row>
    <row r="20" spans="1:4">
      <c r="A20">
        <v>19</v>
      </c>
      <c r="B20" t="s">
        <v>781</v>
      </c>
      <c r="C20" t="s">
        <v>799</v>
      </c>
      <c r="D20" t="s">
        <v>800</v>
      </c>
    </row>
    <row r="21" spans="1:4">
      <c r="A21">
        <v>20</v>
      </c>
      <c r="B21" t="s">
        <v>781</v>
      </c>
      <c r="C21" t="s">
        <v>801</v>
      </c>
      <c r="D21" t="s">
        <v>802</v>
      </c>
    </row>
    <row r="22" spans="1:4">
      <c r="A22">
        <v>21</v>
      </c>
      <c r="B22" t="s">
        <v>781</v>
      </c>
      <c r="C22" t="s">
        <v>803</v>
      </c>
      <c r="D22" t="s">
        <v>804</v>
      </c>
    </row>
    <row r="23" spans="1:4">
      <c r="A23">
        <v>22</v>
      </c>
      <c r="B23" t="s">
        <v>805</v>
      </c>
      <c r="C23" t="s">
        <v>807</v>
      </c>
      <c r="D23" t="s">
        <v>808</v>
      </c>
    </row>
    <row r="24" spans="1:4">
      <c r="A24">
        <v>23</v>
      </c>
      <c r="B24" t="s">
        <v>805</v>
      </c>
      <c r="C24" t="s">
        <v>805</v>
      </c>
      <c r="D24" t="s">
        <v>806</v>
      </c>
    </row>
    <row r="25" spans="1:4">
      <c r="A25">
        <v>24</v>
      </c>
      <c r="B25" t="s">
        <v>805</v>
      </c>
      <c r="C25" t="s">
        <v>809</v>
      </c>
      <c r="D25" t="s">
        <v>810</v>
      </c>
    </row>
    <row r="26" spans="1:4">
      <c r="A26">
        <v>25</v>
      </c>
      <c r="B26" t="s">
        <v>805</v>
      </c>
      <c r="C26" t="s">
        <v>811</v>
      </c>
      <c r="D26" t="s">
        <v>812</v>
      </c>
    </row>
    <row r="27" spans="1:4">
      <c r="A27">
        <v>26</v>
      </c>
      <c r="B27" t="s">
        <v>805</v>
      </c>
      <c r="C27" t="s">
        <v>813</v>
      </c>
      <c r="D27" t="s">
        <v>814</v>
      </c>
    </row>
    <row r="28" spans="1:4">
      <c r="A28">
        <v>27</v>
      </c>
      <c r="B28" t="s">
        <v>805</v>
      </c>
      <c r="C28" t="s">
        <v>815</v>
      </c>
      <c r="D28" t="s">
        <v>816</v>
      </c>
    </row>
    <row r="29" spans="1:4">
      <c r="A29">
        <v>28</v>
      </c>
      <c r="B29" t="s">
        <v>805</v>
      </c>
      <c r="C29" t="s">
        <v>817</v>
      </c>
      <c r="D29" t="s">
        <v>818</v>
      </c>
    </row>
    <row r="30" spans="1:4">
      <c r="A30">
        <v>29</v>
      </c>
      <c r="B30" t="s">
        <v>805</v>
      </c>
      <c r="C30" t="s">
        <v>819</v>
      </c>
      <c r="D30" t="s">
        <v>820</v>
      </c>
    </row>
    <row r="31" spans="1:4">
      <c r="A31">
        <v>30</v>
      </c>
      <c r="B31" t="s">
        <v>805</v>
      </c>
      <c r="C31" t="s">
        <v>821</v>
      </c>
      <c r="D31" t="s">
        <v>822</v>
      </c>
    </row>
    <row r="32" spans="1:4">
      <c r="A32">
        <v>31</v>
      </c>
      <c r="B32" t="s">
        <v>805</v>
      </c>
      <c r="C32" t="s">
        <v>823</v>
      </c>
      <c r="D32" t="s">
        <v>824</v>
      </c>
    </row>
    <row r="33" spans="1:4">
      <c r="A33">
        <v>32</v>
      </c>
      <c r="B33" t="s">
        <v>805</v>
      </c>
      <c r="C33" t="s">
        <v>825</v>
      </c>
      <c r="D33" t="s">
        <v>826</v>
      </c>
    </row>
    <row r="34" spans="1:4">
      <c r="A34">
        <v>33</v>
      </c>
      <c r="B34" t="s">
        <v>805</v>
      </c>
      <c r="C34" t="s">
        <v>827</v>
      </c>
      <c r="D34" t="s">
        <v>828</v>
      </c>
    </row>
    <row r="35" spans="1:4">
      <c r="A35">
        <v>34</v>
      </c>
      <c r="B35" t="s">
        <v>829</v>
      </c>
      <c r="C35" t="s">
        <v>829</v>
      </c>
      <c r="D35" t="s">
        <v>830</v>
      </c>
    </row>
    <row r="36" spans="1:4">
      <c r="A36">
        <v>35</v>
      </c>
      <c r="B36" t="s">
        <v>829</v>
      </c>
      <c r="C36" t="s">
        <v>831</v>
      </c>
      <c r="D36" t="s">
        <v>832</v>
      </c>
    </row>
    <row r="37" spans="1:4">
      <c r="A37">
        <v>36</v>
      </c>
      <c r="B37" t="s">
        <v>829</v>
      </c>
      <c r="C37" t="s">
        <v>833</v>
      </c>
      <c r="D37" t="s">
        <v>834</v>
      </c>
    </row>
    <row r="38" spans="1:4">
      <c r="A38">
        <v>37</v>
      </c>
      <c r="B38" t="s">
        <v>829</v>
      </c>
      <c r="C38" t="s">
        <v>835</v>
      </c>
      <c r="D38" t="s">
        <v>836</v>
      </c>
    </row>
    <row r="39" spans="1:4">
      <c r="A39">
        <v>38</v>
      </c>
      <c r="B39" t="s">
        <v>829</v>
      </c>
      <c r="C39" t="s">
        <v>837</v>
      </c>
      <c r="D39" t="s">
        <v>838</v>
      </c>
    </row>
    <row r="40" spans="1:4">
      <c r="A40">
        <v>39</v>
      </c>
      <c r="B40" t="s">
        <v>829</v>
      </c>
      <c r="C40" t="s">
        <v>839</v>
      </c>
      <c r="D40" t="s">
        <v>840</v>
      </c>
    </row>
    <row r="41" spans="1:4">
      <c r="A41">
        <v>40</v>
      </c>
      <c r="B41" t="s">
        <v>829</v>
      </c>
      <c r="C41" t="s">
        <v>841</v>
      </c>
      <c r="D41" t="s">
        <v>842</v>
      </c>
    </row>
    <row r="42" spans="1:4">
      <c r="A42">
        <v>41</v>
      </c>
      <c r="B42" t="s">
        <v>829</v>
      </c>
      <c r="C42" t="s">
        <v>843</v>
      </c>
      <c r="D42" t="s">
        <v>844</v>
      </c>
    </row>
    <row r="43" spans="1:4">
      <c r="A43">
        <v>42</v>
      </c>
      <c r="B43" t="s">
        <v>829</v>
      </c>
      <c r="C43" t="s">
        <v>845</v>
      </c>
      <c r="D43" t="s">
        <v>846</v>
      </c>
    </row>
    <row r="44" spans="1:4">
      <c r="A44">
        <v>43</v>
      </c>
      <c r="B44" t="s">
        <v>847</v>
      </c>
      <c r="C44" t="s">
        <v>847</v>
      </c>
      <c r="D44" t="s">
        <v>848</v>
      </c>
    </row>
    <row r="45" spans="1:4">
      <c r="A45">
        <v>44</v>
      </c>
      <c r="B45" t="s">
        <v>849</v>
      </c>
      <c r="C45" t="s">
        <v>851</v>
      </c>
      <c r="D45" t="s">
        <v>852</v>
      </c>
    </row>
    <row r="46" spans="1:4">
      <c r="A46">
        <v>45</v>
      </c>
      <c r="B46" t="s">
        <v>849</v>
      </c>
      <c r="C46" t="s">
        <v>849</v>
      </c>
      <c r="D46" t="s">
        <v>850</v>
      </c>
    </row>
    <row r="47" spans="1:4">
      <c r="A47">
        <v>46</v>
      </c>
      <c r="B47" t="s">
        <v>849</v>
      </c>
      <c r="C47" t="s">
        <v>853</v>
      </c>
      <c r="D47" t="s">
        <v>854</v>
      </c>
    </row>
    <row r="48" spans="1:4">
      <c r="A48">
        <v>47</v>
      </c>
      <c r="B48" t="s">
        <v>849</v>
      </c>
      <c r="C48" t="s">
        <v>855</v>
      </c>
      <c r="D48" t="s">
        <v>856</v>
      </c>
    </row>
    <row r="49" spans="1:4">
      <c r="A49">
        <v>48</v>
      </c>
      <c r="B49" t="s">
        <v>849</v>
      </c>
      <c r="C49" t="s">
        <v>857</v>
      </c>
      <c r="D49" t="s">
        <v>858</v>
      </c>
    </row>
    <row r="50" spans="1:4">
      <c r="A50">
        <v>49</v>
      </c>
      <c r="B50" t="s">
        <v>849</v>
      </c>
      <c r="C50" t="s">
        <v>859</v>
      </c>
      <c r="D50" t="s">
        <v>860</v>
      </c>
    </row>
    <row r="51" spans="1:4">
      <c r="A51">
        <v>50</v>
      </c>
      <c r="B51" t="s">
        <v>849</v>
      </c>
      <c r="C51" t="s">
        <v>861</v>
      </c>
      <c r="D51" t="s">
        <v>862</v>
      </c>
    </row>
    <row r="52" spans="1:4">
      <c r="A52">
        <v>51</v>
      </c>
      <c r="B52" t="s">
        <v>849</v>
      </c>
      <c r="C52" t="s">
        <v>863</v>
      </c>
      <c r="D52" t="s">
        <v>864</v>
      </c>
    </row>
    <row r="53" spans="1:4">
      <c r="A53">
        <v>52</v>
      </c>
      <c r="B53" t="s">
        <v>849</v>
      </c>
      <c r="C53" t="s">
        <v>865</v>
      </c>
      <c r="D53" t="s">
        <v>866</v>
      </c>
    </row>
    <row r="54" spans="1:4">
      <c r="A54">
        <v>53</v>
      </c>
      <c r="B54" t="s">
        <v>849</v>
      </c>
      <c r="C54" t="s">
        <v>867</v>
      </c>
      <c r="D54" t="s">
        <v>868</v>
      </c>
    </row>
    <row r="55" spans="1:4">
      <c r="A55">
        <v>54</v>
      </c>
      <c r="B55" t="s">
        <v>849</v>
      </c>
      <c r="C55" t="s">
        <v>869</v>
      </c>
      <c r="D55" t="s">
        <v>870</v>
      </c>
    </row>
    <row r="56" spans="1:4">
      <c r="A56">
        <v>55</v>
      </c>
      <c r="B56" t="s">
        <v>849</v>
      </c>
      <c r="C56" t="s">
        <v>871</v>
      </c>
      <c r="D56" t="s">
        <v>872</v>
      </c>
    </row>
    <row r="57" spans="1:4">
      <c r="A57">
        <v>56</v>
      </c>
      <c r="B57" t="s">
        <v>849</v>
      </c>
      <c r="C57" t="s">
        <v>873</v>
      </c>
      <c r="D57" t="s">
        <v>874</v>
      </c>
    </row>
    <row r="58" spans="1:4">
      <c r="A58">
        <v>57</v>
      </c>
      <c r="B58" t="s">
        <v>849</v>
      </c>
      <c r="C58" t="s">
        <v>875</v>
      </c>
      <c r="D58" t="s">
        <v>876</v>
      </c>
    </row>
    <row r="59" spans="1:4">
      <c r="A59">
        <v>58</v>
      </c>
      <c r="B59" t="s">
        <v>849</v>
      </c>
      <c r="C59" t="s">
        <v>877</v>
      </c>
      <c r="D59" t="s">
        <v>878</v>
      </c>
    </row>
    <row r="60" spans="1:4">
      <c r="A60">
        <v>59</v>
      </c>
      <c r="B60" t="s">
        <v>879</v>
      </c>
      <c r="C60" t="s">
        <v>879</v>
      </c>
      <c r="D60" t="s">
        <v>880</v>
      </c>
    </row>
    <row r="61" spans="1:4">
      <c r="A61">
        <v>60</v>
      </c>
      <c r="B61" t="s">
        <v>881</v>
      </c>
      <c r="C61" t="s">
        <v>881</v>
      </c>
      <c r="D61" t="s">
        <v>882</v>
      </c>
    </row>
    <row r="62" spans="1:4">
      <c r="A62">
        <v>61</v>
      </c>
      <c r="B62" t="s">
        <v>883</v>
      </c>
      <c r="C62" t="s">
        <v>883</v>
      </c>
      <c r="D62" t="s">
        <v>884</v>
      </c>
    </row>
    <row r="63" spans="1:4">
      <c r="A63">
        <v>62</v>
      </c>
      <c r="B63" t="s">
        <v>885</v>
      </c>
      <c r="C63" t="s">
        <v>885</v>
      </c>
      <c r="D63" t="s">
        <v>886</v>
      </c>
    </row>
    <row r="64" spans="1:4">
      <c r="A64">
        <v>63</v>
      </c>
      <c r="B64" t="s">
        <v>887</v>
      </c>
      <c r="C64" t="s">
        <v>887</v>
      </c>
      <c r="D64" t="s">
        <v>888</v>
      </c>
    </row>
    <row r="65" spans="1:4">
      <c r="A65">
        <v>64</v>
      </c>
      <c r="B65" t="s">
        <v>889</v>
      </c>
      <c r="C65" t="s">
        <v>889</v>
      </c>
      <c r="D65" t="s">
        <v>890</v>
      </c>
    </row>
    <row r="66" spans="1:4">
      <c r="A66">
        <v>65</v>
      </c>
      <c r="B66" t="s">
        <v>891</v>
      </c>
      <c r="C66" t="s">
        <v>891</v>
      </c>
      <c r="D66" t="s">
        <v>892</v>
      </c>
    </row>
    <row r="67" spans="1:4">
      <c r="A67">
        <v>66</v>
      </c>
      <c r="B67" t="s">
        <v>893</v>
      </c>
      <c r="C67" t="s">
        <v>893</v>
      </c>
      <c r="D67" t="s">
        <v>894</v>
      </c>
    </row>
    <row r="68" spans="1:4">
      <c r="A68">
        <v>67</v>
      </c>
      <c r="B68" t="s">
        <v>895</v>
      </c>
      <c r="C68" t="s">
        <v>895</v>
      </c>
      <c r="D68" t="s">
        <v>896</v>
      </c>
    </row>
    <row r="69" spans="1:4">
      <c r="A69">
        <v>68</v>
      </c>
      <c r="B69" t="s">
        <v>895</v>
      </c>
      <c r="C69" t="s">
        <v>897</v>
      </c>
      <c r="D69" t="s">
        <v>898</v>
      </c>
    </row>
    <row r="70" spans="1:4">
      <c r="A70">
        <v>69</v>
      </c>
      <c r="B70" t="s">
        <v>895</v>
      </c>
      <c r="C70" t="s">
        <v>899</v>
      </c>
      <c r="D70" t="s">
        <v>900</v>
      </c>
    </row>
    <row r="71" spans="1:4">
      <c r="A71">
        <v>70</v>
      </c>
      <c r="B71" t="s">
        <v>895</v>
      </c>
      <c r="C71" t="s">
        <v>901</v>
      </c>
      <c r="D71" t="s">
        <v>902</v>
      </c>
    </row>
    <row r="72" spans="1:4">
      <c r="A72">
        <v>71</v>
      </c>
      <c r="B72" t="s">
        <v>895</v>
      </c>
      <c r="C72" t="s">
        <v>903</v>
      </c>
      <c r="D72" t="s">
        <v>904</v>
      </c>
    </row>
    <row r="73" spans="1:4">
      <c r="A73">
        <v>72</v>
      </c>
      <c r="B73" t="s">
        <v>895</v>
      </c>
      <c r="C73" t="s">
        <v>905</v>
      </c>
      <c r="D73" t="s">
        <v>906</v>
      </c>
    </row>
    <row r="74" spans="1:4">
      <c r="A74">
        <v>73</v>
      </c>
      <c r="B74" t="s">
        <v>895</v>
      </c>
      <c r="C74" t="s">
        <v>907</v>
      </c>
      <c r="D74" t="s">
        <v>908</v>
      </c>
    </row>
    <row r="75" spans="1:4">
      <c r="A75">
        <v>74</v>
      </c>
      <c r="B75" t="s">
        <v>895</v>
      </c>
      <c r="C75" t="s">
        <v>909</v>
      </c>
      <c r="D75" t="s">
        <v>910</v>
      </c>
    </row>
    <row r="76" spans="1:4">
      <c r="A76">
        <v>75</v>
      </c>
      <c r="B76" t="s">
        <v>895</v>
      </c>
      <c r="C76" t="s">
        <v>911</v>
      </c>
      <c r="D76" t="s">
        <v>912</v>
      </c>
    </row>
    <row r="77" spans="1:4">
      <c r="A77">
        <v>76</v>
      </c>
      <c r="B77" t="s">
        <v>913</v>
      </c>
      <c r="C77" t="s">
        <v>913</v>
      </c>
      <c r="D77" t="s">
        <v>914</v>
      </c>
    </row>
    <row r="78" spans="1:4">
      <c r="A78">
        <v>77</v>
      </c>
      <c r="B78" t="s">
        <v>915</v>
      </c>
      <c r="C78" t="s">
        <v>915</v>
      </c>
      <c r="D78" t="s">
        <v>916</v>
      </c>
    </row>
    <row r="79" spans="1:4">
      <c r="A79">
        <v>78</v>
      </c>
      <c r="B79" t="s">
        <v>917</v>
      </c>
      <c r="C79" t="s">
        <v>917</v>
      </c>
      <c r="D79" t="s">
        <v>918</v>
      </c>
    </row>
    <row r="80" spans="1:4">
      <c r="A80">
        <v>79</v>
      </c>
      <c r="B80" t="s">
        <v>919</v>
      </c>
      <c r="C80" t="s">
        <v>921</v>
      </c>
      <c r="D80" t="s">
        <v>922</v>
      </c>
    </row>
    <row r="81" spans="1:4">
      <c r="A81">
        <v>80</v>
      </c>
      <c r="B81" t="s">
        <v>919</v>
      </c>
      <c r="C81" t="s">
        <v>923</v>
      </c>
      <c r="D81" t="s">
        <v>924</v>
      </c>
    </row>
    <row r="82" spans="1:4">
      <c r="A82">
        <v>81</v>
      </c>
      <c r="B82" t="s">
        <v>919</v>
      </c>
      <c r="C82" t="s">
        <v>925</v>
      </c>
      <c r="D82" t="s">
        <v>926</v>
      </c>
    </row>
    <row r="83" spans="1:4">
      <c r="A83">
        <v>82</v>
      </c>
      <c r="B83" t="s">
        <v>919</v>
      </c>
      <c r="C83" t="s">
        <v>927</v>
      </c>
      <c r="D83" t="s">
        <v>928</v>
      </c>
    </row>
    <row r="84" spans="1:4">
      <c r="A84">
        <v>83</v>
      </c>
      <c r="B84" t="s">
        <v>919</v>
      </c>
      <c r="C84" t="s">
        <v>929</v>
      </c>
      <c r="D84" t="s">
        <v>930</v>
      </c>
    </row>
    <row r="85" spans="1:4">
      <c r="A85">
        <v>84</v>
      </c>
      <c r="B85" t="s">
        <v>919</v>
      </c>
      <c r="C85" t="s">
        <v>931</v>
      </c>
      <c r="D85" t="s">
        <v>932</v>
      </c>
    </row>
    <row r="86" spans="1:4">
      <c r="A86">
        <v>85</v>
      </c>
      <c r="B86" t="s">
        <v>919</v>
      </c>
      <c r="C86" t="s">
        <v>933</v>
      </c>
      <c r="D86" t="s">
        <v>934</v>
      </c>
    </row>
    <row r="87" spans="1:4">
      <c r="A87">
        <v>86</v>
      </c>
      <c r="B87" t="s">
        <v>919</v>
      </c>
      <c r="C87" t="s">
        <v>935</v>
      </c>
      <c r="D87" t="s">
        <v>936</v>
      </c>
    </row>
    <row r="88" spans="1:4">
      <c r="A88">
        <v>87</v>
      </c>
      <c r="B88" t="s">
        <v>919</v>
      </c>
      <c r="C88" t="s">
        <v>919</v>
      </c>
      <c r="D88" t="s">
        <v>920</v>
      </c>
    </row>
    <row r="89" spans="1:4">
      <c r="A89">
        <v>88</v>
      </c>
      <c r="B89" t="s">
        <v>919</v>
      </c>
      <c r="C89" t="s">
        <v>937</v>
      </c>
      <c r="D89" t="s">
        <v>938</v>
      </c>
    </row>
    <row r="90" spans="1:4">
      <c r="A90">
        <v>89</v>
      </c>
      <c r="B90" t="s">
        <v>919</v>
      </c>
      <c r="C90" t="s">
        <v>939</v>
      </c>
      <c r="D90" t="s">
        <v>940</v>
      </c>
    </row>
    <row r="91" spans="1:4">
      <c r="A91">
        <v>90</v>
      </c>
      <c r="B91" t="s">
        <v>919</v>
      </c>
      <c r="C91" t="s">
        <v>941</v>
      </c>
      <c r="D91" t="s">
        <v>942</v>
      </c>
    </row>
    <row r="92" spans="1:4">
      <c r="A92">
        <v>91</v>
      </c>
      <c r="B92" t="s">
        <v>919</v>
      </c>
      <c r="C92" t="s">
        <v>943</v>
      </c>
      <c r="D92" t="s">
        <v>944</v>
      </c>
    </row>
    <row r="93" spans="1:4">
      <c r="A93">
        <v>92</v>
      </c>
      <c r="B93" t="s">
        <v>919</v>
      </c>
      <c r="C93" t="s">
        <v>945</v>
      </c>
      <c r="D93" t="s">
        <v>946</v>
      </c>
    </row>
    <row r="94" spans="1:4">
      <c r="A94">
        <v>93</v>
      </c>
      <c r="B94" t="s">
        <v>919</v>
      </c>
      <c r="C94" t="s">
        <v>947</v>
      </c>
      <c r="D94" t="s">
        <v>948</v>
      </c>
    </row>
    <row r="95" spans="1:4">
      <c r="A95">
        <v>94</v>
      </c>
      <c r="B95" t="s">
        <v>919</v>
      </c>
      <c r="C95" t="s">
        <v>949</v>
      </c>
      <c r="D95" t="s">
        <v>950</v>
      </c>
    </row>
    <row r="96" spans="1:4">
      <c r="A96">
        <v>95</v>
      </c>
      <c r="B96" t="s">
        <v>951</v>
      </c>
      <c r="C96" t="s">
        <v>953</v>
      </c>
      <c r="D96" t="s">
        <v>954</v>
      </c>
    </row>
    <row r="97" spans="1:4">
      <c r="A97">
        <v>96</v>
      </c>
      <c r="B97" t="s">
        <v>951</v>
      </c>
      <c r="C97" t="s">
        <v>951</v>
      </c>
      <c r="D97" t="s">
        <v>952</v>
      </c>
    </row>
    <row r="98" spans="1:4">
      <c r="A98">
        <v>97</v>
      </c>
      <c r="B98" t="s">
        <v>951</v>
      </c>
      <c r="C98" t="s">
        <v>955</v>
      </c>
      <c r="D98" t="s">
        <v>956</v>
      </c>
    </row>
    <row r="99" spans="1:4">
      <c r="A99">
        <v>98</v>
      </c>
      <c r="B99" t="s">
        <v>951</v>
      </c>
      <c r="C99" t="s">
        <v>957</v>
      </c>
      <c r="D99" t="s">
        <v>958</v>
      </c>
    </row>
    <row r="100" spans="1:4">
      <c r="A100">
        <v>99</v>
      </c>
      <c r="B100" t="s">
        <v>951</v>
      </c>
      <c r="C100" t="s">
        <v>959</v>
      </c>
      <c r="D100" t="s">
        <v>960</v>
      </c>
    </row>
    <row r="101" spans="1:4">
      <c r="A101">
        <v>100</v>
      </c>
      <c r="B101" t="s">
        <v>951</v>
      </c>
      <c r="C101" t="s">
        <v>961</v>
      </c>
      <c r="D101" t="s">
        <v>962</v>
      </c>
    </row>
    <row r="102" spans="1:4">
      <c r="A102">
        <v>101</v>
      </c>
      <c r="B102" t="s">
        <v>951</v>
      </c>
      <c r="C102" t="s">
        <v>963</v>
      </c>
      <c r="D102" t="s">
        <v>964</v>
      </c>
    </row>
    <row r="103" spans="1:4">
      <c r="A103">
        <v>102</v>
      </c>
      <c r="B103" t="s">
        <v>951</v>
      </c>
      <c r="C103" t="s">
        <v>965</v>
      </c>
      <c r="D103" t="s">
        <v>966</v>
      </c>
    </row>
    <row r="104" spans="1:4">
      <c r="A104">
        <v>103</v>
      </c>
      <c r="B104" t="s">
        <v>951</v>
      </c>
      <c r="C104" t="s">
        <v>967</v>
      </c>
      <c r="D104" t="s">
        <v>968</v>
      </c>
    </row>
    <row r="105" spans="1:4">
      <c r="A105">
        <v>104</v>
      </c>
      <c r="B105" t="s">
        <v>951</v>
      </c>
      <c r="C105" t="s">
        <v>969</v>
      </c>
      <c r="D105" t="s">
        <v>970</v>
      </c>
    </row>
    <row r="106" spans="1:4">
      <c r="A106">
        <v>105</v>
      </c>
      <c r="B106" t="s">
        <v>951</v>
      </c>
      <c r="C106" t="s">
        <v>971</v>
      </c>
      <c r="D106" t="s">
        <v>972</v>
      </c>
    </row>
    <row r="107" spans="1:4">
      <c r="A107">
        <v>106</v>
      </c>
      <c r="B107" t="s">
        <v>951</v>
      </c>
      <c r="C107" t="s">
        <v>973</v>
      </c>
      <c r="D107" t="s">
        <v>974</v>
      </c>
    </row>
    <row r="108" spans="1:4">
      <c r="A108">
        <v>107</v>
      </c>
      <c r="B108" t="s">
        <v>975</v>
      </c>
      <c r="C108" t="s">
        <v>977</v>
      </c>
      <c r="D108" t="s">
        <v>978</v>
      </c>
    </row>
    <row r="109" spans="1:4">
      <c r="A109">
        <v>108</v>
      </c>
      <c r="B109" t="s">
        <v>975</v>
      </c>
      <c r="C109" t="s">
        <v>979</v>
      </c>
      <c r="D109" t="s">
        <v>980</v>
      </c>
    </row>
    <row r="110" spans="1:4">
      <c r="A110">
        <v>109</v>
      </c>
      <c r="B110" t="s">
        <v>975</v>
      </c>
      <c r="C110" t="s">
        <v>981</v>
      </c>
      <c r="D110" t="s">
        <v>982</v>
      </c>
    </row>
    <row r="111" spans="1:4">
      <c r="A111">
        <v>110</v>
      </c>
      <c r="B111" t="s">
        <v>975</v>
      </c>
      <c r="C111" t="s">
        <v>975</v>
      </c>
      <c r="D111" t="s">
        <v>976</v>
      </c>
    </row>
    <row r="112" spans="1:4">
      <c r="A112">
        <v>111</v>
      </c>
      <c r="B112" t="s">
        <v>975</v>
      </c>
      <c r="C112" t="s">
        <v>983</v>
      </c>
      <c r="D112" t="s">
        <v>984</v>
      </c>
    </row>
    <row r="113" spans="1:4">
      <c r="A113">
        <v>112</v>
      </c>
      <c r="B113" t="s">
        <v>975</v>
      </c>
      <c r="C113" t="s">
        <v>985</v>
      </c>
      <c r="D113" t="s">
        <v>986</v>
      </c>
    </row>
    <row r="114" spans="1:4">
      <c r="A114">
        <v>113</v>
      </c>
      <c r="B114" t="s">
        <v>975</v>
      </c>
      <c r="C114" t="s">
        <v>987</v>
      </c>
      <c r="D114" t="s">
        <v>988</v>
      </c>
    </row>
    <row r="115" spans="1:4">
      <c r="A115">
        <v>114</v>
      </c>
      <c r="B115" t="s">
        <v>975</v>
      </c>
      <c r="C115" t="s">
        <v>989</v>
      </c>
      <c r="D115" t="s">
        <v>990</v>
      </c>
    </row>
    <row r="116" spans="1:4">
      <c r="A116">
        <v>115</v>
      </c>
      <c r="B116" t="s">
        <v>975</v>
      </c>
      <c r="C116" t="s">
        <v>991</v>
      </c>
      <c r="D116" t="s">
        <v>992</v>
      </c>
    </row>
    <row r="117" spans="1:4">
      <c r="A117">
        <v>116</v>
      </c>
      <c r="B117" t="s">
        <v>975</v>
      </c>
      <c r="C117" t="s">
        <v>993</v>
      </c>
      <c r="D117" t="s">
        <v>994</v>
      </c>
    </row>
    <row r="118" spans="1:4">
      <c r="A118">
        <v>117</v>
      </c>
      <c r="B118" t="s">
        <v>975</v>
      </c>
      <c r="C118" t="s">
        <v>995</v>
      </c>
      <c r="D118" t="s">
        <v>996</v>
      </c>
    </row>
    <row r="119" spans="1:4">
      <c r="A119">
        <v>118</v>
      </c>
      <c r="B119" t="s">
        <v>975</v>
      </c>
      <c r="C119" t="s">
        <v>997</v>
      </c>
      <c r="D119" t="s">
        <v>998</v>
      </c>
    </row>
    <row r="120" spans="1:4">
      <c r="A120">
        <v>119</v>
      </c>
      <c r="B120" t="s">
        <v>975</v>
      </c>
      <c r="C120" t="s">
        <v>999</v>
      </c>
      <c r="D120" t="s">
        <v>1000</v>
      </c>
    </row>
    <row r="121" spans="1:4">
      <c r="A121">
        <v>120</v>
      </c>
      <c r="B121" t="s">
        <v>1001</v>
      </c>
      <c r="C121" t="s">
        <v>1003</v>
      </c>
      <c r="D121" t="s">
        <v>1004</v>
      </c>
    </row>
    <row r="122" spans="1:4">
      <c r="A122">
        <v>121</v>
      </c>
      <c r="B122" t="s">
        <v>1001</v>
      </c>
      <c r="C122" t="s">
        <v>1005</v>
      </c>
      <c r="D122" t="s">
        <v>1006</v>
      </c>
    </row>
    <row r="123" spans="1:4">
      <c r="A123">
        <v>122</v>
      </c>
      <c r="B123" t="s">
        <v>1001</v>
      </c>
      <c r="C123" t="s">
        <v>1007</v>
      </c>
      <c r="D123" t="s">
        <v>1008</v>
      </c>
    </row>
    <row r="124" spans="1:4">
      <c r="A124">
        <v>123</v>
      </c>
      <c r="B124" t="s">
        <v>1001</v>
      </c>
      <c r="C124" t="s">
        <v>1009</v>
      </c>
      <c r="D124" t="s">
        <v>1010</v>
      </c>
    </row>
    <row r="125" spans="1:4">
      <c r="A125">
        <v>124</v>
      </c>
      <c r="B125" t="s">
        <v>1001</v>
      </c>
      <c r="C125" t="s">
        <v>1001</v>
      </c>
      <c r="D125" t="s">
        <v>1002</v>
      </c>
    </row>
    <row r="126" spans="1:4">
      <c r="A126">
        <v>125</v>
      </c>
      <c r="B126" t="s">
        <v>1001</v>
      </c>
      <c r="C126" t="s">
        <v>1011</v>
      </c>
      <c r="D126" t="s">
        <v>1012</v>
      </c>
    </row>
    <row r="127" spans="1:4">
      <c r="A127">
        <v>126</v>
      </c>
      <c r="B127" t="s">
        <v>1001</v>
      </c>
      <c r="C127" t="s">
        <v>1013</v>
      </c>
      <c r="D127" t="s">
        <v>1014</v>
      </c>
    </row>
    <row r="128" spans="1:4">
      <c r="A128">
        <v>127</v>
      </c>
      <c r="B128" t="s">
        <v>1001</v>
      </c>
      <c r="C128" t="s">
        <v>1015</v>
      </c>
      <c r="D128" t="s">
        <v>1016</v>
      </c>
    </row>
    <row r="129" spans="1:4">
      <c r="A129">
        <v>128</v>
      </c>
      <c r="B129" t="s">
        <v>1001</v>
      </c>
      <c r="C129" t="s">
        <v>1017</v>
      </c>
      <c r="D129" t="s">
        <v>1018</v>
      </c>
    </row>
    <row r="130" spans="1:4">
      <c r="A130">
        <v>129</v>
      </c>
      <c r="B130" t="s">
        <v>1001</v>
      </c>
      <c r="C130" t="s">
        <v>1019</v>
      </c>
      <c r="D130" t="s">
        <v>1020</v>
      </c>
    </row>
    <row r="131" spans="1:4">
      <c r="A131">
        <v>130</v>
      </c>
      <c r="B131" t="s">
        <v>1001</v>
      </c>
      <c r="C131" t="s">
        <v>1021</v>
      </c>
      <c r="D131" t="s">
        <v>1022</v>
      </c>
    </row>
    <row r="132" spans="1:4">
      <c r="A132">
        <v>131</v>
      </c>
      <c r="B132" t="s">
        <v>1001</v>
      </c>
      <c r="C132" t="s">
        <v>1023</v>
      </c>
      <c r="D132" t="s">
        <v>1024</v>
      </c>
    </row>
    <row r="133" spans="1:4">
      <c r="A133">
        <v>132</v>
      </c>
      <c r="B133" t="s">
        <v>1025</v>
      </c>
      <c r="C133" t="s">
        <v>1025</v>
      </c>
      <c r="D133" t="s">
        <v>1026</v>
      </c>
    </row>
    <row r="134" spans="1:4">
      <c r="A134">
        <v>133</v>
      </c>
      <c r="B134" t="s">
        <v>1027</v>
      </c>
      <c r="C134" t="s">
        <v>1027</v>
      </c>
      <c r="D134" t="s">
        <v>1028</v>
      </c>
    </row>
    <row r="135" spans="1:4">
      <c r="A135">
        <v>134</v>
      </c>
      <c r="B135" t="s">
        <v>1029</v>
      </c>
      <c r="C135" t="s">
        <v>1029</v>
      </c>
      <c r="D135" t="s">
        <v>1030</v>
      </c>
    </row>
    <row r="136" spans="1:4">
      <c r="A136">
        <v>135</v>
      </c>
      <c r="B136" t="s">
        <v>1031</v>
      </c>
      <c r="C136" t="s">
        <v>1033</v>
      </c>
      <c r="D136" t="s">
        <v>1034</v>
      </c>
    </row>
    <row r="137" spans="1:4">
      <c r="A137">
        <v>136</v>
      </c>
      <c r="B137" t="s">
        <v>1031</v>
      </c>
      <c r="C137" t="s">
        <v>1035</v>
      </c>
      <c r="D137" t="s">
        <v>1036</v>
      </c>
    </row>
    <row r="138" spans="1:4">
      <c r="A138">
        <v>137</v>
      </c>
      <c r="B138" t="s">
        <v>1031</v>
      </c>
      <c r="C138" t="s">
        <v>1031</v>
      </c>
      <c r="D138" t="s">
        <v>1032</v>
      </c>
    </row>
    <row r="139" spans="1:4">
      <c r="A139">
        <v>138</v>
      </c>
      <c r="B139" t="s">
        <v>1031</v>
      </c>
      <c r="C139" t="s">
        <v>1037</v>
      </c>
      <c r="D139" t="s">
        <v>1038</v>
      </c>
    </row>
    <row r="140" spans="1:4">
      <c r="A140">
        <v>139</v>
      </c>
      <c r="B140" t="s">
        <v>1031</v>
      </c>
      <c r="C140" t="s">
        <v>1039</v>
      </c>
      <c r="D140" t="s">
        <v>1040</v>
      </c>
    </row>
    <row r="141" spans="1:4">
      <c r="A141">
        <v>140</v>
      </c>
      <c r="B141" t="s">
        <v>1031</v>
      </c>
      <c r="C141" t="s">
        <v>1041</v>
      </c>
      <c r="D141" t="s">
        <v>1042</v>
      </c>
    </row>
    <row r="142" spans="1:4">
      <c r="A142">
        <v>141</v>
      </c>
      <c r="B142" t="s">
        <v>1031</v>
      </c>
      <c r="C142" t="s">
        <v>1043</v>
      </c>
      <c r="D142" t="s">
        <v>1044</v>
      </c>
    </row>
    <row r="143" spans="1:4">
      <c r="A143">
        <v>142</v>
      </c>
      <c r="B143" t="s">
        <v>1031</v>
      </c>
      <c r="C143" t="s">
        <v>1045</v>
      </c>
      <c r="D143" t="s">
        <v>1046</v>
      </c>
    </row>
    <row r="144" spans="1:4">
      <c r="A144">
        <v>143</v>
      </c>
      <c r="B144" t="s">
        <v>1031</v>
      </c>
      <c r="C144" t="s">
        <v>1047</v>
      </c>
      <c r="D144" t="s">
        <v>1048</v>
      </c>
    </row>
    <row r="145" spans="1:4">
      <c r="A145">
        <v>144</v>
      </c>
      <c r="B145" t="s">
        <v>1049</v>
      </c>
      <c r="C145" t="s">
        <v>1049</v>
      </c>
      <c r="D145" t="s">
        <v>1050</v>
      </c>
    </row>
    <row r="146" spans="1:4">
      <c r="A146">
        <v>145</v>
      </c>
      <c r="B146" t="s">
        <v>1051</v>
      </c>
      <c r="C146" t="s">
        <v>1053</v>
      </c>
      <c r="D146" t="s">
        <v>1054</v>
      </c>
    </row>
    <row r="147" spans="1:4">
      <c r="A147">
        <v>146</v>
      </c>
      <c r="B147" t="s">
        <v>1051</v>
      </c>
      <c r="C147" t="s">
        <v>1055</v>
      </c>
      <c r="D147" t="s">
        <v>1056</v>
      </c>
    </row>
    <row r="148" spans="1:4">
      <c r="A148">
        <v>147</v>
      </c>
      <c r="B148" t="s">
        <v>1051</v>
      </c>
      <c r="C148" t="s">
        <v>1057</v>
      </c>
      <c r="D148" t="s">
        <v>1058</v>
      </c>
    </row>
    <row r="149" spans="1:4">
      <c r="A149">
        <v>148</v>
      </c>
      <c r="B149" t="s">
        <v>1051</v>
      </c>
      <c r="C149" t="s">
        <v>1059</v>
      </c>
      <c r="D149" t="s">
        <v>1060</v>
      </c>
    </row>
    <row r="150" spans="1:4">
      <c r="A150">
        <v>149</v>
      </c>
      <c r="B150" t="s">
        <v>1051</v>
      </c>
      <c r="C150" t="s">
        <v>1061</v>
      </c>
      <c r="D150" t="s">
        <v>1062</v>
      </c>
    </row>
    <row r="151" spans="1:4">
      <c r="A151">
        <v>150</v>
      </c>
      <c r="B151" t="s">
        <v>1051</v>
      </c>
      <c r="C151" t="s">
        <v>1063</v>
      </c>
      <c r="D151" t="s">
        <v>1064</v>
      </c>
    </row>
    <row r="152" spans="1:4">
      <c r="A152">
        <v>151</v>
      </c>
      <c r="B152" t="s">
        <v>1051</v>
      </c>
      <c r="C152" t="s">
        <v>1051</v>
      </c>
      <c r="D152" t="s">
        <v>1052</v>
      </c>
    </row>
    <row r="153" spans="1:4">
      <c r="A153">
        <v>152</v>
      </c>
      <c r="B153" t="s">
        <v>1051</v>
      </c>
      <c r="C153" t="s">
        <v>1065</v>
      </c>
      <c r="D153" t="s">
        <v>1066</v>
      </c>
    </row>
    <row r="154" spans="1:4">
      <c r="A154">
        <v>153</v>
      </c>
      <c r="B154" t="s">
        <v>1051</v>
      </c>
      <c r="C154" t="s">
        <v>1067</v>
      </c>
      <c r="D154" t="s">
        <v>1068</v>
      </c>
    </row>
    <row r="155" spans="1:4">
      <c r="A155">
        <v>154</v>
      </c>
      <c r="B155" t="s">
        <v>1051</v>
      </c>
      <c r="C155" t="s">
        <v>1069</v>
      </c>
      <c r="D155" t="s">
        <v>1070</v>
      </c>
    </row>
    <row r="156" spans="1:4">
      <c r="A156">
        <v>155</v>
      </c>
      <c r="B156" t="s">
        <v>1051</v>
      </c>
      <c r="C156" t="s">
        <v>1071</v>
      </c>
      <c r="D156" t="s">
        <v>1072</v>
      </c>
    </row>
    <row r="157" spans="1:4">
      <c r="A157">
        <v>156</v>
      </c>
      <c r="B157" t="s">
        <v>1051</v>
      </c>
      <c r="C157" t="s">
        <v>1073</v>
      </c>
      <c r="D157" t="s">
        <v>1074</v>
      </c>
    </row>
    <row r="158" spans="1:4">
      <c r="A158">
        <v>157</v>
      </c>
      <c r="B158" t="s">
        <v>1051</v>
      </c>
      <c r="C158" t="s">
        <v>1075</v>
      </c>
      <c r="D158" t="s">
        <v>1076</v>
      </c>
    </row>
    <row r="159" spans="1:4">
      <c r="A159">
        <v>158</v>
      </c>
      <c r="B159" t="s">
        <v>1051</v>
      </c>
      <c r="C159" t="s">
        <v>1077</v>
      </c>
      <c r="D159" t="s">
        <v>1078</v>
      </c>
    </row>
    <row r="160" spans="1:4">
      <c r="A160">
        <v>159</v>
      </c>
      <c r="B160" t="s">
        <v>1051</v>
      </c>
      <c r="C160" t="s">
        <v>1079</v>
      </c>
      <c r="D160" t="s">
        <v>1080</v>
      </c>
    </row>
    <row r="161" spans="1:4">
      <c r="A161">
        <v>160</v>
      </c>
      <c r="B161" t="s">
        <v>1051</v>
      </c>
      <c r="C161" t="s">
        <v>1081</v>
      </c>
      <c r="D161" t="s">
        <v>1082</v>
      </c>
    </row>
    <row r="162" spans="1:4">
      <c r="A162">
        <v>161</v>
      </c>
      <c r="B162" t="s">
        <v>1083</v>
      </c>
      <c r="C162" t="s">
        <v>1083</v>
      </c>
      <c r="D162" t="s">
        <v>1084</v>
      </c>
    </row>
    <row r="163" spans="1:4">
      <c r="A163">
        <v>162</v>
      </c>
      <c r="B163" t="s">
        <v>1085</v>
      </c>
      <c r="C163" t="s">
        <v>1087</v>
      </c>
      <c r="D163" t="s">
        <v>1088</v>
      </c>
    </row>
    <row r="164" spans="1:4">
      <c r="A164">
        <v>163</v>
      </c>
      <c r="B164" t="s">
        <v>1085</v>
      </c>
      <c r="C164" t="s">
        <v>1089</v>
      </c>
      <c r="D164" t="s">
        <v>1090</v>
      </c>
    </row>
    <row r="165" spans="1:4">
      <c r="A165">
        <v>164</v>
      </c>
      <c r="B165" t="s">
        <v>1085</v>
      </c>
      <c r="C165" t="s">
        <v>1091</v>
      </c>
      <c r="D165" t="s">
        <v>1092</v>
      </c>
    </row>
    <row r="166" spans="1:4">
      <c r="A166">
        <v>165</v>
      </c>
      <c r="B166" t="s">
        <v>1085</v>
      </c>
      <c r="C166" t="s">
        <v>1093</v>
      </c>
      <c r="D166" t="s">
        <v>1094</v>
      </c>
    </row>
    <row r="167" spans="1:4">
      <c r="A167">
        <v>166</v>
      </c>
      <c r="B167" t="s">
        <v>1085</v>
      </c>
      <c r="C167" t="s">
        <v>1095</v>
      </c>
      <c r="D167" t="s">
        <v>1096</v>
      </c>
    </row>
    <row r="168" spans="1:4">
      <c r="A168">
        <v>167</v>
      </c>
      <c r="B168" t="s">
        <v>1085</v>
      </c>
      <c r="C168" t="s">
        <v>1097</v>
      </c>
      <c r="D168" t="s">
        <v>1098</v>
      </c>
    </row>
    <row r="169" spans="1:4">
      <c r="A169">
        <v>168</v>
      </c>
      <c r="B169" t="s">
        <v>1085</v>
      </c>
      <c r="C169" t="s">
        <v>1085</v>
      </c>
      <c r="D169" t="s">
        <v>1086</v>
      </c>
    </row>
    <row r="170" spans="1:4">
      <c r="A170">
        <v>169</v>
      </c>
      <c r="B170" t="s">
        <v>1085</v>
      </c>
      <c r="C170" t="s">
        <v>1099</v>
      </c>
      <c r="D170" t="s">
        <v>1100</v>
      </c>
    </row>
    <row r="171" spans="1:4">
      <c r="A171">
        <v>170</v>
      </c>
      <c r="B171" t="s">
        <v>1101</v>
      </c>
      <c r="C171" t="s">
        <v>1103</v>
      </c>
      <c r="D171" t="s">
        <v>1104</v>
      </c>
    </row>
    <row r="172" spans="1:4">
      <c r="A172">
        <v>171</v>
      </c>
      <c r="B172" t="s">
        <v>1101</v>
      </c>
      <c r="C172" t="s">
        <v>1105</v>
      </c>
      <c r="D172" t="s">
        <v>1106</v>
      </c>
    </row>
    <row r="173" spans="1:4">
      <c r="A173">
        <v>172</v>
      </c>
      <c r="B173" t="s">
        <v>1101</v>
      </c>
      <c r="C173" t="s">
        <v>1107</v>
      </c>
      <c r="D173" t="s">
        <v>1108</v>
      </c>
    </row>
    <row r="174" spans="1:4">
      <c r="A174">
        <v>173</v>
      </c>
      <c r="B174" t="s">
        <v>1101</v>
      </c>
      <c r="C174" t="s">
        <v>1109</v>
      </c>
      <c r="D174" t="s">
        <v>1110</v>
      </c>
    </row>
    <row r="175" spans="1:4">
      <c r="A175">
        <v>174</v>
      </c>
      <c r="B175" t="s">
        <v>1101</v>
      </c>
      <c r="C175" t="s">
        <v>1111</v>
      </c>
      <c r="D175" t="s">
        <v>1112</v>
      </c>
    </row>
    <row r="176" spans="1:4">
      <c r="A176">
        <v>175</v>
      </c>
      <c r="B176" t="s">
        <v>1101</v>
      </c>
      <c r="C176" t="s">
        <v>1101</v>
      </c>
      <c r="D176" t="s">
        <v>1102</v>
      </c>
    </row>
    <row r="177" spans="1:4">
      <c r="A177">
        <v>176</v>
      </c>
      <c r="B177" t="s">
        <v>1101</v>
      </c>
      <c r="C177" t="s">
        <v>1113</v>
      </c>
      <c r="D177" t="s">
        <v>1114</v>
      </c>
    </row>
    <row r="178" spans="1:4">
      <c r="A178">
        <v>177</v>
      </c>
      <c r="B178" t="s">
        <v>1115</v>
      </c>
      <c r="C178" t="s">
        <v>1007</v>
      </c>
      <c r="D178" t="s">
        <v>1117</v>
      </c>
    </row>
    <row r="179" spans="1:4">
      <c r="A179">
        <v>178</v>
      </c>
      <c r="B179" t="s">
        <v>1115</v>
      </c>
      <c r="C179" t="s">
        <v>1118</v>
      </c>
      <c r="D179" t="s">
        <v>1119</v>
      </c>
    </row>
    <row r="180" spans="1:4">
      <c r="A180">
        <v>179</v>
      </c>
      <c r="B180" t="s">
        <v>1115</v>
      </c>
      <c r="C180" t="s">
        <v>1120</v>
      </c>
      <c r="D180" t="s">
        <v>1121</v>
      </c>
    </row>
    <row r="181" spans="1:4">
      <c r="A181">
        <v>180</v>
      </c>
      <c r="B181" t="s">
        <v>1115</v>
      </c>
      <c r="C181" t="s">
        <v>1122</v>
      </c>
      <c r="D181" t="s">
        <v>1123</v>
      </c>
    </row>
    <row r="182" spans="1:4">
      <c r="A182">
        <v>181</v>
      </c>
      <c r="B182" t="s">
        <v>1115</v>
      </c>
      <c r="C182" t="s">
        <v>1124</v>
      </c>
      <c r="D182" t="s">
        <v>1125</v>
      </c>
    </row>
    <row r="183" spans="1:4">
      <c r="A183">
        <v>182</v>
      </c>
      <c r="B183" t="s">
        <v>1115</v>
      </c>
      <c r="C183" t="s">
        <v>1126</v>
      </c>
      <c r="D183" t="s">
        <v>1127</v>
      </c>
    </row>
    <row r="184" spans="1:4">
      <c r="A184">
        <v>183</v>
      </c>
      <c r="B184" t="s">
        <v>1115</v>
      </c>
      <c r="C184" t="s">
        <v>1128</v>
      </c>
      <c r="D184" t="s">
        <v>1129</v>
      </c>
    </row>
    <row r="185" spans="1:4">
      <c r="A185">
        <v>184</v>
      </c>
      <c r="B185" t="s">
        <v>1115</v>
      </c>
      <c r="C185" t="s">
        <v>1130</v>
      </c>
      <c r="D185" t="s">
        <v>1131</v>
      </c>
    </row>
    <row r="186" spans="1:4">
      <c r="A186">
        <v>185</v>
      </c>
      <c r="B186" t="s">
        <v>1115</v>
      </c>
      <c r="C186" t="s">
        <v>1132</v>
      </c>
      <c r="D186" t="s">
        <v>1133</v>
      </c>
    </row>
    <row r="187" spans="1:4">
      <c r="A187">
        <v>186</v>
      </c>
      <c r="B187" t="s">
        <v>1115</v>
      </c>
      <c r="C187" t="s">
        <v>1134</v>
      </c>
      <c r="D187" t="s">
        <v>1135</v>
      </c>
    </row>
    <row r="188" spans="1:4">
      <c r="A188">
        <v>187</v>
      </c>
      <c r="B188" t="s">
        <v>1115</v>
      </c>
      <c r="C188" t="s">
        <v>1136</v>
      </c>
      <c r="D188" t="s">
        <v>1137</v>
      </c>
    </row>
    <row r="189" spans="1:4">
      <c r="A189">
        <v>188</v>
      </c>
      <c r="B189" t="s">
        <v>1115</v>
      </c>
      <c r="C189" t="s">
        <v>1115</v>
      </c>
      <c r="D189" t="s">
        <v>1116</v>
      </c>
    </row>
    <row r="190" spans="1:4">
      <c r="A190">
        <v>189</v>
      </c>
      <c r="B190" t="s">
        <v>1138</v>
      </c>
      <c r="C190" t="s">
        <v>1140</v>
      </c>
      <c r="D190" t="s">
        <v>1141</v>
      </c>
    </row>
    <row r="191" spans="1:4">
      <c r="A191">
        <v>190</v>
      </c>
      <c r="B191" t="s">
        <v>1138</v>
      </c>
      <c r="C191" t="s">
        <v>1142</v>
      </c>
      <c r="D191" t="s">
        <v>1143</v>
      </c>
    </row>
    <row r="192" spans="1:4">
      <c r="A192">
        <v>191</v>
      </c>
      <c r="B192" t="s">
        <v>1138</v>
      </c>
      <c r="C192" t="s">
        <v>1144</v>
      </c>
      <c r="D192" t="s">
        <v>1145</v>
      </c>
    </row>
    <row r="193" spans="1:4">
      <c r="A193">
        <v>192</v>
      </c>
      <c r="B193" t="s">
        <v>1138</v>
      </c>
      <c r="C193" t="s">
        <v>1146</v>
      </c>
      <c r="D193" t="s">
        <v>1147</v>
      </c>
    </row>
    <row r="194" spans="1:4">
      <c r="A194">
        <v>193</v>
      </c>
      <c r="B194" t="s">
        <v>1138</v>
      </c>
      <c r="C194" t="s">
        <v>785</v>
      </c>
      <c r="D194" t="s">
        <v>1148</v>
      </c>
    </row>
    <row r="195" spans="1:4">
      <c r="A195">
        <v>194</v>
      </c>
      <c r="B195" t="s">
        <v>1138</v>
      </c>
      <c r="C195" t="s">
        <v>1149</v>
      </c>
      <c r="D195" t="s">
        <v>1150</v>
      </c>
    </row>
    <row r="196" spans="1:4">
      <c r="A196">
        <v>195</v>
      </c>
      <c r="B196" t="s">
        <v>1138</v>
      </c>
      <c r="C196" t="s">
        <v>1151</v>
      </c>
      <c r="D196" t="s">
        <v>1152</v>
      </c>
    </row>
    <row r="197" spans="1:4">
      <c r="A197">
        <v>196</v>
      </c>
      <c r="B197" t="s">
        <v>1138</v>
      </c>
      <c r="C197" t="s">
        <v>1153</v>
      </c>
      <c r="D197" t="s">
        <v>1154</v>
      </c>
    </row>
    <row r="198" spans="1:4">
      <c r="A198">
        <v>197</v>
      </c>
      <c r="B198" t="s">
        <v>1138</v>
      </c>
      <c r="C198" t="s">
        <v>1155</v>
      </c>
      <c r="D198" t="s">
        <v>1156</v>
      </c>
    </row>
    <row r="199" spans="1:4">
      <c r="A199">
        <v>198</v>
      </c>
      <c r="B199" t="s">
        <v>1138</v>
      </c>
      <c r="C199" t="s">
        <v>1157</v>
      </c>
      <c r="D199" t="s">
        <v>1158</v>
      </c>
    </row>
    <row r="200" spans="1:4">
      <c r="A200">
        <v>199</v>
      </c>
      <c r="B200" t="s">
        <v>1138</v>
      </c>
      <c r="C200" t="s">
        <v>1159</v>
      </c>
      <c r="D200" t="s">
        <v>1160</v>
      </c>
    </row>
    <row r="201" spans="1:4">
      <c r="A201">
        <v>200</v>
      </c>
      <c r="B201" t="s">
        <v>1138</v>
      </c>
      <c r="C201" t="s">
        <v>1161</v>
      </c>
      <c r="D201" t="s">
        <v>1162</v>
      </c>
    </row>
    <row r="202" spans="1:4">
      <c r="A202">
        <v>201</v>
      </c>
      <c r="B202" t="s">
        <v>1138</v>
      </c>
      <c r="C202" t="s">
        <v>1138</v>
      </c>
      <c r="D202" t="s">
        <v>1139</v>
      </c>
    </row>
  </sheetData>
  <phoneticPr fontId="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92</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Info">
    <tabColor indexed="47"/>
  </sheetPr>
  <dimension ref="A1:B36"/>
  <sheetViews>
    <sheetView showGridLines="0" workbookViewId="0"/>
  </sheetViews>
  <sheetFormatPr defaultRowHeight="15"/>
  <cols>
    <col min="1" max="1" width="3.7109375" customWidth="1"/>
    <col min="2" max="2" width="90.7109375" customWidth="1"/>
  </cols>
  <sheetData>
    <row r="1" spans="2:2">
      <c r="B1" t="s">
        <v>59</v>
      </c>
    </row>
    <row r="2" spans="2:2">
      <c r="B2" t="s">
        <v>480</v>
      </c>
    </row>
    <row r="3" spans="2:2">
      <c r="B3" t="s">
        <v>389</v>
      </c>
    </row>
    <row r="4" spans="2:2">
      <c r="B4" t="s">
        <v>577</v>
      </c>
    </row>
    <row r="5" spans="2:2">
      <c r="B5" t="s">
        <v>222</v>
      </c>
    </row>
    <row r="6" spans="2:2">
      <c r="B6" t="s">
        <v>266</v>
      </c>
    </row>
    <row r="7" spans="2:2">
      <c r="B7" t="s">
        <v>267</v>
      </c>
    </row>
    <row r="8" spans="2:2">
      <c r="B8" t="s">
        <v>268</v>
      </c>
    </row>
    <row r="9" spans="2:2">
      <c r="B9" t="s">
        <v>481</v>
      </c>
    </row>
    <row r="10" spans="2:2">
      <c r="B10" t="s">
        <v>672</v>
      </c>
    </row>
    <row r="11" spans="2:2">
      <c r="B11" t="s">
        <v>387</v>
      </c>
    </row>
    <row r="12" spans="2:2">
      <c r="B12" t="s">
        <v>181</v>
      </c>
    </row>
    <row r="13" spans="2:2">
      <c r="B13" t="s">
        <v>197</v>
      </c>
    </row>
    <row r="14" spans="2:2">
      <c r="B14" t="s">
        <v>250</v>
      </c>
    </row>
    <row r="15" spans="2:2">
      <c r="B15" t="s">
        <v>230</v>
      </c>
    </row>
    <row r="16" spans="2:2">
      <c r="B16" t="s">
        <v>206</v>
      </c>
    </row>
    <row r="17" spans="2:2">
      <c r="B17" t="s">
        <v>264</v>
      </c>
    </row>
    <row r="18" spans="2:2">
      <c r="B18" t="s">
        <v>265</v>
      </c>
    </row>
    <row r="19" spans="2:2">
      <c r="B19" t="s">
        <v>251</v>
      </c>
    </row>
    <row r="20" spans="2:2">
      <c r="B20" t="s">
        <v>292</v>
      </c>
    </row>
    <row r="21" spans="2:2">
      <c r="B21" t="s">
        <v>219</v>
      </c>
    </row>
    <row r="22" spans="2:2">
      <c r="B22" t="s">
        <v>221</v>
      </c>
    </row>
    <row r="24" spans="2:2">
      <c r="B24" t="s">
        <v>370</v>
      </c>
    </row>
    <row r="26" spans="2:2">
      <c r="B26" t="s">
        <v>331</v>
      </c>
    </row>
    <row r="27" spans="2:2">
      <c r="B27" t="s">
        <v>458</v>
      </c>
    </row>
    <row r="28" spans="2:2">
      <c r="B28" t="s">
        <v>457</v>
      </c>
    </row>
    <row r="29" spans="2:2">
      <c r="B29" t="s">
        <v>388</v>
      </c>
    </row>
    <row r="30" spans="2:2">
      <c r="B30" t="s">
        <v>576</v>
      </c>
    </row>
    <row r="32" spans="2:2">
      <c r="B32" t="s">
        <v>431</v>
      </c>
    </row>
    <row r="33" spans="1:2">
      <c r="A33">
        <v>1</v>
      </c>
      <c r="B33" t="s">
        <v>432</v>
      </c>
    </row>
    <row r="34" spans="1:2">
      <c r="A34">
        <v>2</v>
      </c>
      <c r="B34" t="s">
        <v>433</v>
      </c>
    </row>
    <row r="35" spans="1:2">
      <c r="B35" t="s">
        <v>434</v>
      </c>
    </row>
    <row r="36" spans="1:2">
      <c r="B36" t="s">
        <v>435</v>
      </c>
    </row>
  </sheetData>
  <phoneticPr fontId="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5"/>
  <sheetData/>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modList06">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sheetPr codeName="modList07">
    <tabColor indexed="47"/>
  </sheetPr>
  <dimension ref="A1"/>
  <sheetViews>
    <sheetView showGridLines="0" workbookViewId="0"/>
  </sheetViews>
  <sheetFormatPr defaultRowHeight="15"/>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sheetPr codeName="modList11">
    <tabColor indexed="47"/>
  </sheetPr>
  <dimension ref="A1"/>
  <sheetViews>
    <sheetView showGridLines="0" workbookViewId="0"/>
  </sheetViews>
  <sheetFormatPr defaultRowHeight="15"/>
  <sheetData/>
  <sheetProtection formatColumns="0" formatRows="0"/>
  <phoneticPr fontId="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5"/>
  <sheetData/>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Comm">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ThisWorkbook">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modfrmReestrMR">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s>
  <sheetData>
    <row r="1" spans="12:23" hidden="1"/>
    <row r="2" spans="12:23" hidden="1"/>
    <row r="3" spans="12:23" hidden="1"/>
    <row r="4" spans="12:23" ht="3" customHeight="1"/>
    <row r="5" spans="12:23" ht="26.1" customHeight="1">
      <c r="L5" s="1" t="s">
        <v>717</v>
      </c>
      <c r="M5" s="1"/>
      <c r="N5" s="1"/>
      <c r="O5" s="1"/>
      <c r="P5" s="1"/>
      <c r="Q5" s="1"/>
      <c r="R5" s="1"/>
      <c r="S5" s="1"/>
      <c r="T5" s="1"/>
    </row>
    <row r="6" spans="12:23" ht="3" customHeight="1"/>
    <row r="7" spans="12:23" hidden="1">
      <c r="O7" s="1"/>
      <c r="P7" s="1"/>
      <c r="Q7" s="1"/>
      <c r="R7" s="1"/>
      <c r="S7" s="1"/>
      <c r="T7" s="1"/>
    </row>
    <row r="8" spans="12:23">
      <c r="M8" t="str">
        <f>"Дата подачи заявления об "&amp;IF(datePr_ch="","утверждении","изменении") &amp; " тарифов"</f>
        <v>Дата подачи заявления об утверждении тарифов</v>
      </c>
      <c r="O8" s="1" t="str">
        <f>IF(datePr_ch="",IF(datePr="","",datePr),datePr_ch)</f>
        <v>01.06.2020</v>
      </c>
      <c r="P8" s="1"/>
      <c r="Q8" s="1"/>
      <c r="R8" s="1"/>
      <c r="S8" s="1"/>
      <c r="T8" s="1"/>
    </row>
    <row r="9" spans="12:23">
      <c r="M9" t="str">
        <f>"Номер подачи заявления об "&amp;IF(numberPr_ch="","утверждении","изменении") &amp; " тарифов"</f>
        <v>Номер подачи заявления об утверждении тарифов</v>
      </c>
      <c r="O9" s="1" t="str">
        <f>IF(numberPr_ch="",IF(numberPr="","",numberPr),numberPr_ch)</f>
        <v>1643</v>
      </c>
      <c r="P9" s="1"/>
      <c r="Q9" s="1"/>
      <c r="R9" s="1"/>
      <c r="S9" s="1"/>
      <c r="T9" s="1"/>
    </row>
    <row r="10" spans="12:23" hidden="1">
      <c r="O10" s="1"/>
      <c r="P10" s="1"/>
      <c r="Q10" s="1"/>
      <c r="R10" s="1"/>
      <c r="S10" s="1"/>
      <c r="T10" s="1"/>
    </row>
    <row r="11" spans="12:23" hidden="1">
      <c r="L11" s="1"/>
      <c r="M11" s="1"/>
      <c r="U11" t="s">
        <v>371</v>
      </c>
    </row>
    <row r="12" spans="12:23">
      <c r="O12" s="1"/>
      <c r="P12" s="1"/>
      <c r="Q12" s="1"/>
      <c r="R12" s="1"/>
      <c r="S12" s="1"/>
      <c r="T12" s="1"/>
      <c r="U12" s="1"/>
    </row>
    <row r="13" spans="12:23">
      <c r="L13" s="1" t="s">
        <v>445</v>
      </c>
      <c r="M13" s="1"/>
      <c r="N13" s="1"/>
      <c r="O13" s="1"/>
      <c r="P13" s="1"/>
      <c r="Q13" s="1"/>
      <c r="R13" s="1"/>
      <c r="S13" s="1"/>
      <c r="T13" s="1"/>
      <c r="U13" s="1"/>
      <c r="V13" s="1"/>
      <c r="W13" s="1" t="s">
        <v>446</v>
      </c>
    </row>
    <row r="14" spans="12:23" ht="14.25" customHeight="1">
      <c r="L14" s="1" t="s">
        <v>91</v>
      </c>
      <c r="M14" s="1" t="s">
        <v>602</v>
      </c>
      <c r="O14" s="1" t="s">
        <v>604</v>
      </c>
      <c r="P14" s="1"/>
      <c r="Q14" s="1"/>
      <c r="R14" s="1"/>
      <c r="S14" s="1"/>
      <c r="T14" s="1"/>
      <c r="U14" s="1" t="s">
        <v>339</v>
      </c>
      <c r="V14" s="1" t="s">
        <v>274</v>
      </c>
      <c r="W14" s="1"/>
    </row>
    <row r="15" spans="12:23" ht="14.25" customHeight="1">
      <c r="L15" s="1"/>
      <c r="M15" s="1"/>
      <c r="O15" s="1" t="s">
        <v>578</v>
      </c>
      <c r="P15" s="1" t="s">
        <v>270</v>
      </c>
      <c r="Q15" s="1"/>
      <c r="R15" s="1" t="s">
        <v>615</v>
      </c>
      <c r="S15" s="1"/>
      <c r="T15" s="1"/>
      <c r="U15" s="1"/>
      <c r="V15" s="1"/>
      <c r="W15" s="1"/>
    </row>
    <row r="16" spans="12:23" ht="33.75" customHeight="1">
      <c r="L16" s="1"/>
      <c r="M16" s="1"/>
      <c r="O16" s="1"/>
      <c r="P16" t="s">
        <v>579</v>
      </c>
      <c r="Q16" t="s">
        <v>6</v>
      </c>
      <c r="R16" t="s">
        <v>273</v>
      </c>
      <c r="S16" s="1" t="s">
        <v>272</v>
      </c>
      <c r="T16" s="1"/>
      <c r="U16" s="1"/>
      <c r="V16" s="1"/>
      <c r="W16" s="1"/>
    </row>
    <row r="17" spans="1:26">
      <c r="K17">
        <v>1</v>
      </c>
      <c r="L17" t="s">
        <v>92</v>
      </c>
      <c r="M17" t="s">
        <v>48</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19</v>
      </c>
      <c r="O18" s="1"/>
      <c r="P18" s="1"/>
      <c r="Q18" s="1"/>
      <c r="R18" s="1"/>
      <c r="S18" s="1"/>
      <c r="T18" s="1"/>
      <c r="U18" s="1"/>
      <c r="V18" s="1"/>
      <c r="W18" t="s">
        <v>718</v>
      </c>
      <c r="Z18" t="str">
        <f t="shared" ref="Z18:Z31" si="0">IF(M18="","",M18 )</f>
        <v>Наименование тарифа</v>
      </c>
    </row>
    <row r="19" spans="1:26">
      <c r="A19" s="1"/>
      <c r="B19" s="1">
        <v>1</v>
      </c>
      <c r="L19" t="str">
        <f>mergeValue(A19) &amp;"."&amp; mergeValue(B19)</f>
        <v>1.1</v>
      </c>
      <c r="M19" t="s">
        <v>15</v>
      </c>
      <c r="O19" s="1"/>
      <c r="P19" s="1"/>
      <c r="Q19" s="1"/>
      <c r="R19" s="1"/>
      <c r="S19" s="1"/>
      <c r="T19" s="1"/>
      <c r="U19" s="1"/>
      <c r="V19" s="1"/>
      <c r="W19" t="s">
        <v>459</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600</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21</v>
      </c>
      <c r="O21" s="1"/>
      <c r="P21" s="1"/>
      <c r="Q21" s="1"/>
      <c r="R21" s="1"/>
      <c r="S21" s="1"/>
      <c r="T21" s="1"/>
      <c r="U21" s="1"/>
      <c r="V21" s="1"/>
      <c r="W21" t="s">
        <v>601</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8</v>
      </c>
      <c r="O22" s="1"/>
      <c r="P22" s="1"/>
      <c r="Q22" s="1"/>
      <c r="R22" s="1"/>
      <c r="S22" s="1"/>
      <c r="T22" s="1"/>
      <c r="U22" s="1"/>
      <c r="V22" s="1"/>
      <c r="W22" t="s">
        <v>719</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9</v>
      </c>
      <c r="O23" s="1"/>
      <c r="P23" s="1"/>
      <c r="Q23" s="1"/>
      <c r="R23" s="1"/>
      <c r="S23" s="1"/>
      <c r="T23" s="1"/>
      <c r="U23" s="1"/>
      <c r="V23" s="1"/>
      <c r="W23" t="s">
        <v>720</v>
      </c>
      <c r="Z23" t="str">
        <f t="shared" si="0"/>
        <v>Группа потребителей</v>
      </c>
    </row>
    <row r="24" spans="1:26" ht="122.1"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83</v>
      </c>
      <c r="T24" s="1"/>
      <c r="U24" s="1" t="s">
        <v>84</v>
      </c>
      <c r="W24" s="1" t="s">
        <v>721</v>
      </c>
      <c r="X24" t="str">
        <f>strCheckDate(O25:V25)</f>
        <v/>
      </c>
      <c r="Z24" t="str">
        <f t="shared" si="0"/>
        <v/>
      </c>
    </row>
    <row r="25" spans="1:26" hidden="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24</v>
      </c>
      <c r="W26" s="1"/>
      <c r="Z26" t="str">
        <f t="shared" si="0"/>
        <v>Добавить вид теплоносителя (параметры теплоносителя)</v>
      </c>
    </row>
    <row r="27" spans="1:26" ht="15" customHeight="1">
      <c r="A27" s="1"/>
      <c r="B27" s="1"/>
      <c r="C27" s="1"/>
      <c r="D27" s="1"/>
      <c r="E27" s="1"/>
      <c r="I27" s="1"/>
      <c r="M27" t="s">
        <v>10</v>
      </c>
      <c r="Z27" t="str">
        <f t="shared" si="0"/>
        <v>Добавить группу потребителей</v>
      </c>
    </row>
    <row r="28" spans="1:26" ht="15" customHeight="1">
      <c r="A28" s="1"/>
      <c r="B28" s="1"/>
      <c r="C28" s="1"/>
      <c r="D28" s="1"/>
      <c r="M28" t="s">
        <v>11</v>
      </c>
      <c r="Z28" t="str">
        <f t="shared" si="0"/>
        <v>Добавить схему подключения</v>
      </c>
    </row>
    <row r="29" spans="1:26" ht="15" customHeight="1">
      <c r="A29" s="1"/>
      <c r="B29" s="1"/>
      <c r="C29" s="1"/>
      <c r="M29" t="s">
        <v>16</v>
      </c>
      <c r="Z29" t="str">
        <f t="shared" si="0"/>
        <v>Добавить источник тепловой энергии</v>
      </c>
    </row>
    <row r="30" spans="1:26" ht="15" customHeight="1">
      <c r="A30" s="1"/>
      <c r="B30" s="1"/>
      <c r="M30" t="s">
        <v>17</v>
      </c>
      <c r="Z30" t="str">
        <f t="shared" si="0"/>
        <v>Добавить наименование системы теплоснабжения</v>
      </c>
    </row>
    <row r="31" spans="1:26" ht="15" customHeight="1">
      <c r="A31" s="1"/>
      <c r="M31" t="s">
        <v>18</v>
      </c>
      <c r="Z31" t="str">
        <f t="shared" si="0"/>
        <v>Добавить территорию действия тарифа</v>
      </c>
    </row>
    <row r="32" spans="1:26" ht="15" customHeight="1">
      <c r="M32" t="s">
        <v>308</v>
      </c>
    </row>
    <row r="34" spans="12:23" ht="89.25" customHeight="1">
      <c r="L34">
        <v>1</v>
      </c>
      <c r="M34" s="1" t="s">
        <v>722</v>
      </c>
      <c r="N34" s="1"/>
      <c r="O34" s="1"/>
      <c r="P34" s="1"/>
      <c r="Q34" s="1"/>
      <c r="R34" s="1"/>
      <c r="S34" s="1"/>
      <c r="T34" s="1"/>
      <c r="U34" s="1"/>
      <c r="V34" s="1"/>
      <c r="W34" s="1"/>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48</v>
      </c>
    </row>
    <row r="2" spans="1:10">
      <c r="F2" s="1" t="s">
        <v>470</v>
      </c>
      <c r="G2" s="1"/>
      <c r="H2" s="1"/>
    </row>
    <row r="3" spans="1:10" ht="3" customHeight="1"/>
    <row r="4" spans="1:10">
      <c r="F4" s="1" t="s">
        <v>445</v>
      </c>
      <c r="G4" s="1"/>
      <c r="H4" s="1"/>
      <c r="I4" s="1" t="s">
        <v>446</v>
      </c>
    </row>
    <row r="5" spans="1:10" ht="11.25" customHeight="1">
      <c r="F5" t="s">
        <v>91</v>
      </c>
      <c r="G5" t="s">
        <v>448</v>
      </c>
      <c r="H5" t="s">
        <v>439</v>
      </c>
      <c r="I5" s="1"/>
    </row>
    <row r="6" spans="1:10" ht="12" customHeight="1">
      <c r="F6" t="s">
        <v>92</v>
      </c>
      <c r="G6">
        <v>2</v>
      </c>
      <c r="H6">
        <v>3</v>
      </c>
      <c r="I6">
        <v>4</v>
      </c>
      <c r="J6">
        <v>4</v>
      </c>
    </row>
    <row r="7" spans="1:10">
      <c r="F7">
        <v>1</v>
      </c>
      <c r="G7" t="s">
        <v>471</v>
      </c>
      <c r="H7" t="str">
        <f>IF(dateCh="","",dateCh)</f>
        <v>15.06.2020</v>
      </c>
      <c r="I7" t="s">
        <v>472</v>
      </c>
    </row>
    <row r="8" spans="1:10">
      <c r="A8" s="1">
        <v>1</v>
      </c>
      <c r="F8" t="str">
        <f>"2." &amp;mergeValue(A8)</f>
        <v>2.1</v>
      </c>
      <c r="G8" t="s">
        <v>473</v>
      </c>
      <c r="I8" t="s">
        <v>568</v>
      </c>
    </row>
    <row r="9" spans="1:10">
      <c r="A9" s="1"/>
      <c r="F9" t="str">
        <f>"3." &amp;mergeValue(A9)</f>
        <v>3.1</v>
      </c>
      <c r="G9" t="s">
        <v>474</v>
      </c>
      <c r="I9" t="s">
        <v>566</v>
      </c>
    </row>
    <row r="10" spans="1:10">
      <c r="A10" s="1"/>
      <c r="F10" t="str">
        <f>"4."&amp;mergeValue(A10)</f>
        <v>4.1</v>
      </c>
      <c r="G10" t="s">
        <v>475</v>
      </c>
      <c r="H10" t="s">
        <v>449</v>
      </c>
    </row>
    <row r="11" spans="1:10">
      <c r="A11" s="1"/>
      <c r="B11" s="1">
        <v>1</v>
      </c>
      <c r="F11" t="str">
        <f>"4."&amp;mergeValue(A11) &amp;"."&amp;mergeValue(B11)</f>
        <v>4.1.1</v>
      </c>
      <c r="G11" t="s">
        <v>570</v>
      </c>
      <c r="H11" t="str">
        <f>IF(region_name="","",region_name)</f>
        <v>Ставропольский край</v>
      </c>
      <c r="I11" t="s">
        <v>478</v>
      </c>
    </row>
    <row r="12" spans="1:10">
      <c r="A12" s="1"/>
      <c r="B12" s="1"/>
      <c r="C12" s="1">
        <v>1</v>
      </c>
      <c r="F12" t="str">
        <f>"4."&amp;mergeValue(A12) &amp;"."&amp;mergeValue(B12)&amp;"."&amp;mergeValue(C12)</f>
        <v>4.1.1.1</v>
      </c>
      <c r="G12" t="s">
        <v>476</v>
      </c>
      <c r="I12" t="s">
        <v>479</v>
      </c>
    </row>
    <row r="13" spans="1:10" ht="39" customHeight="1">
      <c r="A13" s="1"/>
      <c r="B13" s="1"/>
      <c r="C13" s="1"/>
      <c r="D13">
        <v>1</v>
      </c>
      <c r="F13" t="str">
        <f>"4."&amp;mergeValue(A13) &amp;"."&amp;mergeValue(B13)&amp;"."&amp;mergeValue(C13)&amp;"."&amp;mergeValue(D13)</f>
        <v>4.1.1.1.1</v>
      </c>
      <c r="G13" t="s">
        <v>477</v>
      </c>
      <c r="I13" s="1" t="s">
        <v>569</v>
      </c>
    </row>
    <row r="14" spans="1:10">
      <c r="A14" s="1"/>
      <c r="B14" s="1"/>
      <c r="C14" s="1"/>
      <c r="G14" t="s">
        <v>4</v>
      </c>
      <c r="I14" s="1"/>
    </row>
    <row r="15" spans="1:10">
      <c r="A15" s="1"/>
      <c r="B15" s="1"/>
      <c r="G15" t="s">
        <v>401</v>
      </c>
    </row>
    <row r="16" spans="1:10">
      <c r="A16" s="1"/>
      <c r="G16" t="s">
        <v>483</v>
      </c>
    </row>
    <row r="17" spans="7:8">
      <c r="G17" t="s">
        <v>482</v>
      </c>
    </row>
    <row r="18" spans="7:8" ht="3" customHeight="1"/>
    <row r="19" spans="7:8" ht="15" customHeight="1">
      <c r="G19" s="1" t="s">
        <v>571</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Vassa</cp:lastModifiedBy>
  <cp:lastPrinted>2013-08-29T08:11:20Z</cp:lastPrinted>
  <dcterms:created xsi:type="dcterms:W3CDTF">2004-05-21T07:18:45Z</dcterms:created>
  <dcterms:modified xsi:type="dcterms:W3CDTF">2020-07-08T11:42:25Z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